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-120" yWindow="-120" windowWidth="29040" windowHeight="15840" firstSheet="3" activeTab="3"/>
  </bookViews>
  <sheets>
    <sheet name="Popis donacija do 31.12.13" sheetId="6" r:id="rId1"/>
    <sheet name="Popis donacija do 31.12.14." sheetId="7" r:id="rId2"/>
    <sheet name="Popis donacija do 31.12.2015." sheetId="9" r:id="rId3"/>
    <sheet name="Popis donacija do 31.12.2021" sheetId="14" r:id="rId4"/>
  </sheets>
  <functionGroups builtInGroupCount="17"/>
  <externalReferences>
    <externalReference r:id="rId5"/>
    <externalReference r:id="rId6"/>
  </externalReferences>
  <definedNames>
    <definedName name="_563_5__Fond_za_profesionalnu_rehabilitaciju_i_zapošljavanje_osoba_s_invaliditetom__FPRZOI" localSheetId="0">'Popis donacija do 31.12.13'!Davatelji</definedName>
    <definedName name="_563_5__Fond_za_profesionalnu_rehabilitaciju_i_zapošljavanje_osoba_s_invaliditetom__FPRZOI" localSheetId="2">Davatelji</definedName>
    <definedName name="_563_5__Fond_za_profesionalnu_rehabilitaciju_i_zapošljavanje_osoba_s_invaliditetom__FPRZOI" localSheetId="3">'Popis donacija do 31.12.2021'!Davatelji</definedName>
    <definedName name="_563_5__Fond_za_profesionalnu_rehabilitaciju_i_zapošljavanje_osoba_s_invaliditetom__FPRZOI">Davatelji</definedName>
    <definedName name="_xlnm._FilterDatabase" localSheetId="0" hidden="1">'Popis donacija do 31.12.13'!$B$2:$B$173</definedName>
    <definedName name="ććććććććććć">[1]Šifrarnici!$E$2:$E$20</definedName>
    <definedName name="Davatelji" localSheetId="0">#REF!</definedName>
    <definedName name="Davatelji" localSheetId="3">#REF!</definedName>
    <definedName name="Davatelji">#REF!</definedName>
    <definedName name="Davatelji1" localSheetId="0">#REF!</definedName>
    <definedName name="Davatelji1" localSheetId="3">#REF!</definedName>
    <definedName name="Davatelji1">#REF!</definedName>
    <definedName name="fffffffff">[2]Šifrarnici!$A$2:$A$89</definedName>
    <definedName name="hhhhhhjhj">[1]Šifrarnici!$A$2:$A$89</definedName>
    <definedName name="Instrumenti" localSheetId="0">#REF!</definedName>
    <definedName name="Instrumenti" localSheetId="3">#REF!</definedName>
    <definedName name="Instrumenti">#REF!</definedName>
    <definedName name="llll">[1]Šifrarnici!$K$2:$K$30</definedName>
    <definedName name="Matični_broj_davatelja_potpore_" localSheetId="0">#REF!</definedName>
    <definedName name="Matični_broj_davatelja_potpore_" localSheetId="3">#REF!</definedName>
    <definedName name="Matični_broj_davatelja_potpore_">#REF!</definedName>
    <definedName name="Neto_iznos_____________iznos_državne_potpore" localSheetId="0">'Popis donacija do 31.12.13'!$F$5</definedName>
    <definedName name="Neto_iznos_____________iznos_državne_potpore" localSheetId="3">#REF!</definedName>
    <definedName name="Neto_iznos_____________iznos_državne_potpore">#REF!</definedName>
    <definedName name="_xlnm.Print_Area" localSheetId="0">'Popis donacija do 31.12.13'!$A$1:$I$188</definedName>
    <definedName name="_xlnm.Print_Area" localSheetId="3">'Popis donacija do 31.12.2021'!$A$1:$I$186</definedName>
    <definedName name="rehabilitaciju" localSheetId="3">#REF!</definedName>
    <definedName name="rehabilitaciju">#REF!</definedName>
    <definedName name="SectorName" localSheetId="0">#REF!</definedName>
    <definedName name="SectorName" localSheetId="3">#REF!</definedName>
    <definedName name="SectorName">#REF!</definedName>
    <definedName name="sed">[1]Šifrarnici!$G$2:$G$3</definedName>
    <definedName name="ss">[2]Šifrarnici!$I$2:$I$22</definedName>
    <definedName name="SupportGoalName" localSheetId="0">#REF!</definedName>
    <definedName name="SupportGoalName" localSheetId="3">#REF!</definedName>
    <definedName name="SupportGoalName">#REF!</definedName>
    <definedName name="Vrsta" localSheetId="0">#REF!</definedName>
    <definedName name="Vrsta" localSheetId="3">#REF!</definedName>
    <definedName name="Vrsta">#REF!</definedName>
    <definedName name="Zupanije" localSheetId="0">#REF!</definedName>
    <definedName name="Zupanije" localSheetId="3">#REF!</definedName>
    <definedName name="Zupanij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3" i="14" l="1"/>
  <c r="I8" i="14" l="1"/>
  <c r="I52" i="14"/>
  <c r="G164" i="14"/>
  <c r="I155" i="14"/>
  <c r="I150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6" i="14"/>
  <c r="I7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F167" i="14"/>
  <c r="F166" i="14"/>
  <c r="F169" i="14"/>
  <c r="F168" i="14"/>
  <c r="F165" i="14"/>
  <c r="F164" i="14"/>
  <c r="F163" i="14"/>
  <c r="F101" i="14"/>
  <c r="H173" i="14"/>
  <c r="G173" i="14"/>
  <c r="F173" i="14"/>
  <c r="H101" i="14"/>
  <c r="G101" i="14"/>
  <c r="F126" i="14"/>
  <c r="G169" i="14"/>
  <c r="G168" i="14"/>
  <c r="G167" i="14"/>
  <c r="G166" i="14"/>
  <c r="G165" i="14"/>
  <c r="G163" i="14"/>
  <c r="I149" i="14"/>
  <c r="I148" i="14"/>
  <c r="I151" i="14"/>
  <c r="I138" i="14"/>
  <c r="I137" i="14"/>
  <c r="I141" i="14"/>
  <c r="I104" i="14"/>
  <c r="I134" i="14"/>
  <c r="I5" i="14"/>
  <c r="H126" i="14"/>
  <c r="G126" i="14"/>
  <c r="H153" i="14"/>
  <c r="H178" i="14" s="1"/>
  <c r="G153" i="14"/>
  <c r="G178" i="14" s="1"/>
  <c r="F153" i="14"/>
  <c r="F178" i="14" s="1"/>
  <c r="I164" i="14" l="1"/>
  <c r="I166" i="14"/>
  <c r="F128" i="14"/>
  <c r="H128" i="14"/>
  <c r="G128" i="14"/>
  <c r="I168" i="14"/>
  <c r="I163" i="14"/>
  <c r="I173" i="14"/>
  <c r="I167" i="14"/>
  <c r="I165" i="14"/>
  <c r="I101" i="14"/>
  <c r="F170" i="14"/>
  <c r="F175" i="14" s="1"/>
  <c r="I169" i="14"/>
  <c r="I152" i="14"/>
  <c r="I147" i="14"/>
  <c r="I128" i="14" l="1"/>
  <c r="I145" i="14" l="1"/>
  <c r="I144" i="14"/>
  <c r="I146" i="14"/>
  <c r="I142" i="14" l="1"/>
  <c r="I140" i="14"/>
  <c r="I133" i="14" l="1"/>
  <c r="I135" i="14"/>
  <c r="I136" i="14"/>
  <c r="I132" i="14"/>
  <c r="I139" i="14"/>
  <c r="I153" i="14" l="1"/>
  <c r="F179" i="14"/>
  <c r="I126" i="14" l="1"/>
  <c r="H165" i="14"/>
  <c r="H163" i="14"/>
  <c r="H164" i="14"/>
  <c r="H166" i="14"/>
  <c r="H167" i="14"/>
  <c r="H168" i="14"/>
  <c r="H169" i="14"/>
  <c r="G170" i="14"/>
  <c r="G175" i="14" l="1"/>
  <c r="G179" i="14" s="1"/>
  <c r="H170" i="14"/>
  <c r="H179" i="14" s="1"/>
  <c r="H175" i="14" l="1"/>
  <c r="I170" i="14"/>
  <c r="I175" i="14" s="1"/>
  <c r="H4" i="9" l="1"/>
  <c r="H5" i="9"/>
  <c r="G122" i="9" s="1"/>
  <c r="H122" i="9" s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G127" i="9" s="1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E114" i="9"/>
  <c r="F114" i="9"/>
  <c r="G114" i="9"/>
  <c r="H114" i="9"/>
  <c r="E122" i="9"/>
  <c r="F122" i="9"/>
  <c r="E123" i="9"/>
  <c r="F123" i="9"/>
  <c r="E124" i="9"/>
  <c r="F124" i="9"/>
  <c r="E125" i="9"/>
  <c r="F125" i="9"/>
  <c r="E126" i="9"/>
  <c r="F126" i="9"/>
  <c r="E127" i="9"/>
  <c r="F127" i="9"/>
  <c r="H127" i="9" l="1"/>
  <c r="G126" i="9"/>
  <c r="H126" i="9" s="1"/>
  <c r="G125" i="9"/>
  <c r="H125" i="9" s="1"/>
  <c r="G124" i="9"/>
  <c r="H124" i="9" s="1"/>
  <c r="G123" i="9"/>
  <c r="H123" i="9" s="1"/>
  <c r="F133" i="7" l="1"/>
  <c r="H133" i="7" s="1"/>
  <c r="F132" i="7"/>
  <c r="H132" i="7" s="1"/>
  <c r="F131" i="7"/>
  <c r="H131" i="7" s="1"/>
  <c r="F130" i="7"/>
  <c r="H130" i="7" s="1"/>
  <c r="F129" i="7"/>
  <c r="H129" i="7" s="1"/>
  <c r="F128" i="7"/>
  <c r="H128" i="7" s="1"/>
  <c r="E133" i="7"/>
  <c r="E132" i="7"/>
  <c r="E131" i="7"/>
  <c r="E130" i="7"/>
  <c r="E129" i="7"/>
  <c r="E128" i="7"/>
  <c r="H31" i="7" l="1"/>
  <c r="H119" i="7"/>
  <c r="F120" i="7" l="1"/>
  <c r="G120" i="7"/>
  <c r="E120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1" i="7"/>
  <c r="H72" i="7"/>
  <c r="H73" i="7"/>
  <c r="H74" i="7"/>
  <c r="H76" i="7"/>
  <c r="H77" i="7"/>
  <c r="H78" i="7"/>
  <c r="H79" i="7"/>
  <c r="H80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104" i="7"/>
  <c r="H98" i="7"/>
  <c r="H99" i="7"/>
  <c r="H100" i="7"/>
  <c r="H101" i="7"/>
  <c r="H102" i="7"/>
  <c r="H103" i="7"/>
  <c r="H105" i="7"/>
  <c r="H106" i="7"/>
  <c r="H107" i="7"/>
  <c r="H108" i="7"/>
  <c r="H109" i="7"/>
  <c r="H70" i="7"/>
  <c r="H81" i="7"/>
  <c r="H75" i="7"/>
  <c r="H32" i="7"/>
  <c r="H110" i="7"/>
  <c r="H111" i="7"/>
  <c r="H112" i="7"/>
  <c r="H113" i="7"/>
  <c r="H114" i="7"/>
  <c r="H115" i="7"/>
  <c r="H116" i="7"/>
  <c r="H117" i="7"/>
  <c r="H118" i="7"/>
  <c r="H4" i="7"/>
  <c r="H120" i="7" l="1"/>
  <c r="I138" i="6"/>
  <c r="I147" i="6"/>
  <c r="I149" i="6"/>
  <c r="I146" i="6"/>
  <c r="I145" i="6"/>
  <c r="I144" i="6"/>
  <c r="I143" i="6"/>
  <c r="I142" i="6"/>
  <c r="I141" i="6"/>
  <c r="I140" i="6"/>
  <c r="I139" i="6"/>
  <c r="I137" i="6"/>
  <c r="I136" i="6"/>
  <c r="I135" i="6"/>
  <c r="I134" i="6"/>
  <c r="I133" i="6"/>
  <c r="I132" i="6"/>
  <c r="H150" i="6"/>
  <c r="G150" i="6"/>
  <c r="F150" i="6"/>
  <c r="E150" i="6"/>
  <c r="I108" i="6"/>
  <c r="I109" i="6"/>
  <c r="I130" i="6"/>
  <c r="I131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J65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J40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J5" i="6"/>
  <c r="I5" i="6"/>
  <c r="I150" i="6" l="1"/>
  <c r="I178" i="14"/>
  <c r="I179" i="14" s="1"/>
</calcChain>
</file>

<file path=xl/sharedStrings.xml><?xml version="1.0" encoding="utf-8"?>
<sst xmlns="http://schemas.openxmlformats.org/spreadsheetml/2006/main" count="1724" uniqueCount="760">
  <si>
    <t>13644894582</t>
  </si>
  <si>
    <t>Udruga HVIDRA, otok Krk</t>
  </si>
  <si>
    <t>33480204219</t>
  </si>
  <si>
    <t>Terapijska zajednica "Savez"</t>
  </si>
  <si>
    <t>04341489477</t>
  </si>
  <si>
    <t>Udruga antifašističkih boraca Otoka Krka</t>
  </si>
  <si>
    <t>Udruga antifašističkih boraca Grada Krka</t>
  </si>
  <si>
    <t>Udruga antifašističkih boraca Šotovento</t>
  </si>
  <si>
    <t>87108816444</t>
  </si>
  <si>
    <t>Udruga umirovljenika Grada Krka</t>
  </si>
  <si>
    <t>67753818672</t>
  </si>
  <si>
    <t>Udruga umirovljenika Šotovento</t>
  </si>
  <si>
    <t>17299379476</t>
  </si>
  <si>
    <t>Udruga gluhih i nagluhih</t>
  </si>
  <si>
    <t>91656532246</t>
  </si>
  <si>
    <t>Društvo multiple skleroze</t>
  </si>
  <si>
    <t>14235138093</t>
  </si>
  <si>
    <t>Udruga roditelja poginulih branitelja</t>
  </si>
  <si>
    <t>07212991549</t>
  </si>
  <si>
    <t>Hrvatsko društvo političkih zatvorenika</t>
  </si>
  <si>
    <t>49396492543</t>
  </si>
  <si>
    <t>Udruga za mentalnu retardaciju</t>
  </si>
  <si>
    <t>470252MB</t>
  </si>
  <si>
    <t>Caritas Krk</t>
  </si>
  <si>
    <t>73790034362</t>
  </si>
  <si>
    <t>76455622311</t>
  </si>
  <si>
    <t>Udruga invalida kvarnerskih otoka</t>
  </si>
  <si>
    <t>2131200MB</t>
  </si>
  <si>
    <t>Udruga gradova maslina i ekstra djev masl. ulja</t>
  </si>
  <si>
    <t>59764000772</t>
  </si>
  <si>
    <t>Gorska služba spašavanja</t>
  </si>
  <si>
    <t>45092136734</t>
  </si>
  <si>
    <t>Povijesno društvo Otoka Krka</t>
  </si>
  <si>
    <t>Udruga za zaštitu životinja "Felix"</t>
  </si>
  <si>
    <t>68386873672</t>
  </si>
  <si>
    <t>Udruga "Obitelj za mlade"</t>
  </si>
  <si>
    <t>03376156304</t>
  </si>
  <si>
    <t>Udruga "Klub zdravlja Otoka Krka"</t>
  </si>
  <si>
    <t>08002590MB</t>
  </si>
  <si>
    <t>26889141768</t>
  </si>
  <si>
    <t>Klub liječenih ovisnika otoka Krka "Gromača"</t>
  </si>
  <si>
    <t>45613787772</t>
  </si>
  <si>
    <t>Nastavni zavod za javno zdravstvo</t>
  </si>
  <si>
    <t>60978973343</t>
  </si>
  <si>
    <t>Zajednica talijana Krk</t>
  </si>
  <si>
    <t>11268954050</t>
  </si>
  <si>
    <t>Pokret za život</t>
  </si>
  <si>
    <t>05478483564</t>
  </si>
  <si>
    <t>Jedriličarski klub "Plav"</t>
  </si>
  <si>
    <t>36756573211</t>
  </si>
  <si>
    <t>Judo klub Krk</t>
  </si>
  <si>
    <t>03533054678</t>
  </si>
  <si>
    <t>Nogometni klub Krk</t>
  </si>
  <si>
    <t>86232456623</t>
  </si>
  <si>
    <t>Boćarski klub Krk</t>
  </si>
  <si>
    <t>45131977269</t>
  </si>
  <si>
    <t>Košarkaški klub Krk</t>
  </si>
  <si>
    <t>08000507MB</t>
  </si>
  <si>
    <t>Boćarski klub Brzac</t>
  </si>
  <si>
    <t>96996266947</t>
  </si>
  <si>
    <t>Atletski klub</t>
  </si>
  <si>
    <t>53091120284</t>
  </si>
  <si>
    <t>Odbojkaški klub Krk</t>
  </si>
  <si>
    <t>76916108498</t>
  </si>
  <si>
    <t>Malonogometni klub krk</t>
  </si>
  <si>
    <t>93867450122</t>
  </si>
  <si>
    <t>Ženski rukometni klub Krk</t>
  </si>
  <si>
    <t>98470469935</t>
  </si>
  <si>
    <t>Š.R.D. "Čavlena", Poljica</t>
  </si>
  <si>
    <t>3010199207</t>
  </si>
  <si>
    <t>Š.R.D. Lovrata</t>
  </si>
  <si>
    <t>21584915136</t>
  </si>
  <si>
    <t>Š.R.D. "Poteljan" - Brzac</t>
  </si>
  <si>
    <t>09329462921</t>
  </si>
  <si>
    <t>K.P.A. "Bios I"</t>
  </si>
  <si>
    <t>34791402277</t>
  </si>
  <si>
    <t>U.Š.R. "Pepice", Krk</t>
  </si>
  <si>
    <t>30112731589</t>
  </si>
  <si>
    <t>Streljački klub "Bodulka", Krk</t>
  </si>
  <si>
    <t>22800276467</t>
  </si>
  <si>
    <t>Karate klub "Krk", Krk</t>
  </si>
  <si>
    <t>61154651100</t>
  </si>
  <si>
    <t>Body building klub, Krk</t>
  </si>
  <si>
    <t>Golf klub, Krk</t>
  </si>
  <si>
    <t>62150220652</t>
  </si>
  <si>
    <t>Streličarski klub Maura Kal, Krk</t>
  </si>
  <si>
    <t>78472729020</t>
  </si>
  <si>
    <t>Brdsko biciklistički klub, Krk</t>
  </si>
  <si>
    <t>12308261479</t>
  </si>
  <si>
    <t>Wakeboard klub , Krk</t>
  </si>
  <si>
    <t>D.P.Z. zbor "Mići boduli"</t>
  </si>
  <si>
    <t>75741049188</t>
  </si>
  <si>
    <t>50403072234</t>
  </si>
  <si>
    <t>Gradski pjevački zbor - Krk</t>
  </si>
  <si>
    <t>46553375003</t>
  </si>
  <si>
    <t>Katedra čakavskog sabora - Kornić</t>
  </si>
  <si>
    <t>02948679852</t>
  </si>
  <si>
    <t>K.U.D. Vrh</t>
  </si>
  <si>
    <t>17069296058</t>
  </si>
  <si>
    <t>59820641676</t>
  </si>
  <si>
    <t>Plesna udruga Krk - ritmika</t>
  </si>
  <si>
    <t>49825618301</t>
  </si>
  <si>
    <t>Pontes - Krk</t>
  </si>
  <si>
    <t>1120743MB</t>
  </si>
  <si>
    <t>Glazbena škola Mirković - Lovran</t>
  </si>
  <si>
    <t>66601934965</t>
  </si>
  <si>
    <t>01051197257</t>
  </si>
  <si>
    <t>D.P.S. Povero Keko - Krk</t>
  </si>
  <si>
    <t>04345582762</t>
  </si>
  <si>
    <t>Udruga sopaca otoka Krka</t>
  </si>
  <si>
    <t>23708870261</t>
  </si>
  <si>
    <t>Šahovski klub - Krk</t>
  </si>
  <si>
    <t>60024777398</t>
  </si>
  <si>
    <t>92942299310</t>
  </si>
  <si>
    <t>Veslački klub "Glagoljaš" - Omišalj</t>
  </si>
  <si>
    <t>55275281568</t>
  </si>
  <si>
    <t>Građanska inicijativa otoka Krka</t>
  </si>
  <si>
    <t>67421370315</t>
  </si>
  <si>
    <t>Lovačko društvo "Kamenjarka"</t>
  </si>
  <si>
    <t>89342153826</t>
  </si>
  <si>
    <t>Lovačko društvo "Šljuka" - Krk</t>
  </si>
  <si>
    <t>46632693146</t>
  </si>
  <si>
    <t>Udruga ovčara "Ponikva" - Krk</t>
  </si>
  <si>
    <t>Udruga maslinara "Drobnica" - Krk</t>
  </si>
  <si>
    <t>90177203233</t>
  </si>
  <si>
    <t>67868704289</t>
  </si>
  <si>
    <t>Bošnjačka nacionalna zajednica</t>
  </si>
  <si>
    <t>95951192179</t>
  </si>
  <si>
    <t>Udruga za terapijsko jahanje "Moj prijatelj" Njivice</t>
  </si>
  <si>
    <t>Klub za športski ribolov "Sv. Fuska" Linardići</t>
  </si>
  <si>
    <t>ŠRD "Glavoč" Linardići</t>
  </si>
  <si>
    <t>Kulturno društvo Kornić</t>
  </si>
  <si>
    <t>12405095116</t>
  </si>
  <si>
    <t>17305749299</t>
  </si>
  <si>
    <t>Auto klub Krk</t>
  </si>
  <si>
    <t>92972369942</t>
  </si>
  <si>
    <t>Planinarsko društvo Obzova Njivice</t>
  </si>
  <si>
    <t>57026135581</t>
  </si>
  <si>
    <t>Filatelističkodruštvo Krk</t>
  </si>
  <si>
    <t>12016859209</t>
  </si>
  <si>
    <t>Udruga Knezovi krčki Frankopan</t>
  </si>
  <si>
    <t>50206656419</t>
  </si>
  <si>
    <t>72240714022</t>
  </si>
  <si>
    <t>Građanske inicijative</t>
  </si>
  <si>
    <t>Društvo krčana i prijatelja otoka Krka, Zagreb</t>
  </si>
  <si>
    <t>77635713545</t>
  </si>
  <si>
    <t>Otvoreno kazalište Omišalj</t>
  </si>
  <si>
    <t>Program javnih potreba u kulturi</t>
  </si>
  <si>
    <t>21349394661</t>
  </si>
  <si>
    <t>Demo udruga bendova Grada Krka</t>
  </si>
  <si>
    <t>Program kulture</t>
  </si>
  <si>
    <t>91438028726</t>
  </si>
  <si>
    <t>Udruga Zlatni otok pjeva, Krk</t>
  </si>
  <si>
    <t>43969737679</t>
  </si>
  <si>
    <t>KUL-kulturno umjetnički laborator</t>
  </si>
  <si>
    <t>Plesna udruga Krk - Osjeti ritam Pinezići</t>
  </si>
  <si>
    <t>Multimedijalna udruga Krčka beseda Krk</t>
  </si>
  <si>
    <t>1</t>
  </si>
  <si>
    <t>Planirano prema programu javnih potreba iz kolone 3.-ugovor</t>
  </si>
  <si>
    <t>STK Malinska-Dubašnica, Malinska</t>
  </si>
  <si>
    <t>Udruga osoba s mišićnom distrofijom PGŽ</t>
  </si>
  <si>
    <t>Udruga veterana Domovinskog rata</t>
  </si>
  <si>
    <t>Udruga za promicanje zdravog načina života "LIVE WITH NATURE" Skrbčići</t>
  </si>
  <si>
    <t>Udruga "Grad nag Gori" Batomalj</t>
  </si>
  <si>
    <t>Udruga dijalizirnih i trasplantiranih bolesnika PGŽ</t>
  </si>
  <si>
    <t>Moto klub Griffons Krk</t>
  </si>
  <si>
    <t>Streljački klub "Dub", Malinska</t>
  </si>
  <si>
    <t>Foto klub Krk</t>
  </si>
  <si>
    <t>Udruga pčelara "Kadulja" otoka Krka</t>
  </si>
  <si>
    <t>Gradska limena glazba Krk</t>
  </si>
  <si>
    <t>Moto udruga policajaca "Plavi vitezovi-Croatia VI" Rijeka</t>
  </si>
  <si>
    <t>Škola stvaralaštva Novigradsko proljeće</t>
  </si>
  <si>
    <t>Lag-Bjeloglavi sup</t>
  </si>
  <si>
    <t>Udruga vinara otoka Krka "Bukaleta"</t>
  </si>
  <si>
    <t>Znanstveno edukacijski centar  Višnjan</t>
  </si>
  <si>
    <t>Udruga rat.vet. Hrvatski domobran -ogr- Rijeka</t>
  </si>
  <si>
    <t>Katedra Čakavsko sabora grobnišćine</t>
  </si>
  <si>
    <t>Plesna skupina Monfrina - Krk</t>
  </si>
  <si>
    <t>48870180472</t>
  </si>
  <si>
    <t>Zajednica udruga Hvidr-a</t>
  </si>
  <si>
    <t>Poljoprivredna zadruga Krk</t>
  </si>
  <si>
    <t>Šahovski klub - Draga</t>
  </si>
  <si>
    <t>Informatički klub - Krk KIOK  905</t>
  </si>
  <si>
    <t>Samostan benediktinki</t>
  </si>
  <si>
    <t>Područna vatrogasna zajednica otoka Krka-za DVD Krk</t>
  </si>
  <si>
    <t>Kvarnerski vez</t>
  </si>
  <si>
    <t>Crveni križ Krk</t>
  </si>
  <si>
    <t>71954510830</t>
  </si>
  <si>
    <t>Udruga slijepih PGŽ Rijeka</t>
  </si>
  <si>
    <t>80713734687</t>
  </si>
  <si>
    <t>48646835982</t>
  </si>
  <si>
    <t>Udruga osoba opreriranih dojki "Nada"</t>
  </si>
  <si>
    <t>Dobrovoljno vatrogasno društvo Krk</t>
  </si>
  <si>
    <t>Forum krčke mladeži</t>
  </si>
  <si>
    <t>Folklorno društvo Skrpčić -Pinezić</t>
  </si>
  <si>
    <t>KUD Domaći iz vatre Krk</t>
  </si>
  <si>
    <t>Motoristički klub Indians MC Croatia</t>
  </si>
  <si>
    <t>H.U. Svi za jednoga jedan za sve Krk</t>
  </si>
  <si>
    <t>31501920607</t>
  </si>
  <si>
    <t>05610544556</t>
  </si>
  <si>
    <t>06199677038</t>
  </si>
  <si>
    <t>85079860748</t>
  </si>
  <si>
    <t>55885214724</t>
  </si>
  <si>
    <t>19408676097</t>
  </si>
  <si>
    <t>60334254350</t>
  </si>
  <si>
    <t>94628083920</t>
  </si>
  <si>
    <t>47575424716</t>
  </si>
  <si>
    <t>91063173829</t>
  </si>
  <si>
    <t>82907571905</t>
  </si>
  <si>
    <t>76318722399</t>
  </si>
  <si>
    <t>20565122166</t>
  </si>
  <si>
    <t>77600514446</t>
  </si>
  <si>
    <t>71693540901</t>
  </si>
  <si>
    <t>72556929505</t>
  </si>
  <si>
    <t>40771840841</t>
  </si>
  <si>
    <t>86856424924</t>
  </si>
  <si>
    <t>77259416962</t>
  </si>
  <si>
    <t>51467769782</t>
  </si>
  <si>
    <t>91785441723</t>
  </si>
  <si>
    <t>26187625353</t>
  </si>
  <si>
    <t>08002314RB</t>
  </si>
  <si>
    <t>86184894442</t>
  </si>
  <si>
    <t>10640645408</t>
  </si>
  <si>
    <t>Udruga civilnih invalida rata PGŽ, Rijeka/01000639006</t>
  </si>
  <si>
    <t>61916000339</t>
  </si>
  <si>
    <t>Volarić Svjetlana nezavisna lista</t>
  </si>
  <si>
    <t>Hrvatska demokratska zajednica -HDZ</t>
  </si>
  <si>
    <t>Hrvatska narodna stranka -HNS</t>
  </si>
  <si>
    <t>Socijal -demokratska partija SDP</t>
  </si>
  <si>
    <t>Hrvatska socijalnoliberalna stranka HSLS</t>
  </si>
  <si>
    <t>Hrvatska seljačka stranka - HSS</t>
  </si>
  <si>
    <t>Primorsko goranski savez - PGS</t>
  </si>
  <si>
    <t>04150008463</t>
  </si>
  <si>
    <t>08692235081</t>
  </si>
  <si>
    <t>02010978731</t>
  </si>
  <si>
    <t>41495097026</t>
  </si>
  <si>
    <t>82435880635</t>
  </si>
  <si>
    <t>56890881647</t>
  </si>
  <si>
    <t>55966591250</t>
  </si>
  <si>
    <t>Odluka o sredstvima za političke stranke Grada Krka</t>
  </si>
  <si>
    <t>07103881876</t>
  </si>
  <si>
    <t>Centar za brdsko planinsku poljoprivredu-ustanova</t>
  </si>
  <si>
    <t xml:space="preserve">Srpska nacionalna manjina </t>
  </si>
  <si>
    <t>GRAD  KRK  - IZVJEŠTAJ O  DONACIJAMA UDRUGAMA I POLITIČKIM STRANKAMA IZ PRORAČUNA DO 31.12.2013.</t>
  </si>
  <si>
    <t>Folklorno društvo Poljica</t>
  </si>
  <si>
    <t>Franjevački samostan Košljun</t>
  </si>
  <si>
    <t>Uređenje samostana</t>
  </si>
  <si>
    <t>Udruga invalida rada Rijeka</t>
  </si>
  <si>
    <t>Turnir</t>
  </si>
  <si>
    <t>Udruga specijalne policije "Ajkula"</t>
  </si>
  <si>
    <t>Obljetnica</t>
  </si>
  <si>
    <t>Društvo "Naša djeca" Mali Lošinj</t>
  </si>
  <si>
    <t>skuplj.otpada</t>
  </si>
  <si>
    <t>Centar za rehabilitaciju "Fortica"</t>
  </si>
  <si>
    <t>Manifestacija 3. Drž susret MAT</t>
  </si>
  <si>
    <t>Spirit Udruga građana</t>
  </si>
  <si>
    <t>Man. Uhvati film</t>
  </si>
  <si>
    <t>Danijel Duda</t>
  </si>
  <si>
    <t>Drž.šah.prvenst.</t>
  </si>
  <si>
    <t>Grobnička skala</t>
  </si>
  <si>
    <t>Udruga Livingstone</t>
  </si>
  <si>
    <t>Izložba Hrv.prim.u Krku</t>
  </si>
  <si>
    <t>Župa uznesenja B.D.Marije Omišalj</t>
  </si>
  <si>
    <t>Izdav.knjige</t>
  </si>
  <si>
    <t>Ljetna radionica</t>
  </si>
  <si>
    <t>kotizacija</t>
  </si>
  <si>
    <t>Hum.akcija Toy run</t>
  </si>
  <si>
    <t>"Mala škola brodogradnje</t>
  </si>
  <si>
    <t>Društvo za ceste Via-Vita</t>
  </si>
  <si>
    <t>monograf.Ceste Pgž</t>
  </si>
  <si>
    <t>Košarkaški savez PGŽ</t>
  </si>
  <si>
    <t>koš.kamp</t>
  </si>
  <si>
    <t>Udruga Ti si OK</t>
  </si>
  <si>
    <t>pokloni učen.</t>
  </si>
  <si>
    <t>nastup D.Špoljara</t>
  </si>
  <si>
    <t>OTK Willys Bistra (za MK Bistra)</t>
  </si>
  <si>
    <t>Klub za športski ribolov na moru "Big OM" Omišalj</t>
  </si>
  <si>
    <t>Big game fishing</t>
  </si>
  <si>
    <t>Nezavisna lista David Mrakovčić</t>
  </si>
  <si>
    <t>Zelena stranka</t>
  </si>
  <si>
    <t>Zrakoplovni klub otoka Krka</t>
  </si>
  <si>
    <t>Karnevalska udruga "Povero Keko"</t>
  </si>
  <si>
    <t>Pašić Dino</t>
  </si>
  <si>
    <t>Nagrada sportašu</t>
  </si>
  <si>
    <t>Sporazum o sufinanc.</t>
  </si>
  <si>
    <t>Lovačko društvo Orebica</t>
  </si>
  <si>
    <t>Spor.o sufin. Adaptacije</t>
  </si>
  <si>
    <t>Proračun grada za 2013- zakonska obveza</t>
  </si>
  <si>
    <t>10693338236</t>
  </si>
  <si>
    <t>04647134362</t>
  </si>
  <si>
    <t>79266409197</t>
  </si>
  <si>
    <t>07765590117</t>
  </si>
  <si>
    <t>11546411511</t>
  </si>
  <si>
    <t>08518185845</t>
  </si>
  <si>
    <t>90806197014</t>
  </si>
  <si>
    <t>08001469</t>
  </si>
  <si>
    <t>83149865195</t>
  </si>
  <si>
    <t>34876825002</t>
  </si>
  <si>
    <t>12632735476</t>
  </si>
  <si>
    <t>28645559315</t>
  </si>
  <si>
    <t>20792124114</t>
  </si>
  <si>
    <t>97439500228</t>
  </si>
  <si>
    <t>OIB primatelja donacije</t>
  </si>
  <si>
    <t>Naziv primatelja donacije /šifra PP</t>
  </si>
  <si>
    <t>Naziv programa ili pojedinačne donacije</t>
  </si>
  <si>
    <t>Godina</t>
  </si>
  <si>
    <t>Ostvarena donacija po programu iz kolone 3.</t>
  </si>
  <si>
    <t>Ostale donacije prema odluci Gradonačelnika</t>
  </si>
  <si>
    <t xml:space="preserve">Donacija za knjigovodstvo udruga </t>
  </si>
  <si>
    <t>Ukupno donacija udruzi 2013</t>
  </si>
  <si>
    <t>Mrezze- udruga za kult. suradnju zemalja u regiji</t>
  </si>
  <si>
    <t>*Ukupno knjiženo na kontima 381 tekuće donacije  3.310.899,39 kn i 382  kapitalne donacije 601.581,25 kn od čega je   3.181.825,12 kn plaćeno neprofitnim udrugama a 730.655,47 dobavljačima prema izdanom računu, ustanovama i sl. prema odluci Gradonačelnika, sporazumu, ugovoru (nije na popisu)</t>
  </si>
  <si>
    <r>
      <t xml:space="preserve">Program za </t>
    </r>
    <r>
      <rPr>
        <b/>
        <sz val="10"/>
        <rFont val="Arial Narrow"/>
        <family val="2"/>
        <charset val="238"/>
      </rPr>
      <t>socijalno-humanitarne udruge</t>
    </r>
    <r>
      <rPr>
        <sz val="10"/>
        <rFont val="Arial Narrow"/>
        <family val="2"/>
        <charset val="238"/>
      </rPr>
      <t>, društva i ustanove Grada Krka</t>
    </r>
  </si>
  <si>
    <r>
      <t xml:space="preserve">Program za </t>
    </r>
    <r>
      <rPr>
        <b/>
        <sz val="10"/>
        <rFont val="Arial Narrow"/>
        <family val="2"/>
        <charset val="238"/>
      </rPr>
      <t>socijalno-humanitarne udruge,</t>
    </r>
    <r>
      <rPr>
        <sz val="10"/>
        <rFont val="Arial Narrow"/>
        <family val="2"/>
        <charset val="238"/>
      </rPr>
      <t xml:space="preserve"> društva i ustanove Grada Krka</t>
    </r>
  </si>
  <si>
    <r>
      <t xml:space="preserve">Program </t>
    </r>
    <r>
      <rPr>
        <b/>
        <sz val="10"/>
        <rFont val="Arial Narrow"/>
        <family val="2"/>
        <charset val="238"/>
      </rPr>
      <t>sporta</t>
    </r>
  </si>
  <si>
    <r>
      <t xml:space="preserve">Program javnih potreba u </t>
    </r>
    <r>
      <rPr>
        <b/>
        <sz val="10"/>
        <rFont val="Arial Narrow"/>
        <family val="2"/>
        <charset val="238"/>
      </rPr>
      <t>kulturi</t>
    </r>
  </si>
  <si>
    <r>
      <t>Program javnih potreba u</t>
    </r>
    <r>
      <rPr>
        <b/>
        <sz val="10"/>
        <rFont val="Arial Narrow"/>
        <family val="2"/>
        <charset val="238"/>
      </rPr>
      <t xml:space="preserve"> tehničkoj kulturi</t>
    </r>
  </si>
  <si>
    <r>
      <t xml:space="preserve">Program </t>
    </r>
    <r>
      <rPr>
        <b/>
        <sz val="10"/>
        <rFont val="Arial Narrow"/>
        <family val="2"/>
        <charset val="238"/>
      </rPr>
      <t>građanskih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inicijativa</t>
    </r>
    <r>
      <rPr>
        <sz val="10"/>
        <rFont val="Arial Narrow"/>
        <family val="2"/>
        <charset val="238"/>
      </rPr>
      <t xml:space="preserve"> otoka Krka</t>
    </r>
  </si>
  <si>
    <r>
      <t xml:space="preserve">Program javnih potreba u </t>
    </r>
    <r>
      <rPr>
        <b/>
        <sz val="10"/>
        <rFont val="Arial Narrow"/>
        <family val="2"/>
        <charset val="238"/>
      </rPr>
      <t>poljoprivredi</t>
    </r>
  </si>
  <si>
    <t>Karting klub Krk</t>
  </si>
  <si>
    <t>Hrvatsko društvo političkih zatvorenika - podružnica Rijeka</t>
  </si>
  <si>
    <t>LUKOM d.o.o.</t>
  </si>
  <si>
    <t>Suf.izdavaštva:Katica Ivanišević - Antologija pjesništva otoka Krka</t>
  </si>
  <si>
    <t>61892828068</t>
  </si>
  <si>
    <t>GRAD  KRK  - IZVJEŠTAJ O  DONACIJAMA UDRUGAMA I POLITIČKIM STRANKAMA IZ PRORAČUNA DO 31.12.2014.</t>
  </si>
  <si>
    <t>"dani siječnja" i ljetni kamp za djecu i madež,Oaza mira</t>
  </si>
  <si>
    <t>Župa Sv. Jakova Ap.Kornić</t>
  </si>
  <si>
    <t>Sufinanciranje hodočašća</t>
  </si>
  <si>
    <t>Hrvatsko društvo likovnih umjetnika Rijeka</t>
  </si>
  <si>
    <t>Održavanje radaudruge i akvarel -Krčka biskupija</t>
  </si>
  <si>
    <t>4590.28</t>
  </si>
  <si>
    <t>Proračun grada za 2014- zakonska obveza</t>
  </si>
  <si>
    <t>Krčka biskupija</t>
  </si>
  <si>
    <t>Arheološko istraživanje crkve Sv.Lovre</t>
  </si>
  <si>
    <t>Udruge hrvatske reprezentacije</t>
  </si>
  <si>
    <t>Suf. Rada udruge</t>
  </si>
  <si>
    <t>Kristijan Žužić</t>
  </si>
  <si>
    <t>Sportaš Hrvatske VI kategorije</t>
  </si>
  <si>
    <t>Eva Marija Jurešić</t>
  </si>
  <si>
    <t>Klub za ekspedicionizam i kulturu - KEK</t>
  </si>
  <si>
    <t>Projekt "Hrvatska iz zraka"</t>
  </si>
  <si>
    <t>Udruga ljudi i običaji</t>
  </si>
  <si>
    <t>Suf. Festivala MIK</t>
  </si>
  <si>
    <t>Lovačko društvo Zec Malinska</t>
  </si>
  <si>
    <t>Obilježavanje 105.obljetnice</t>
  </si>
  <si>
    <t>MNK Malinska-Dubašnica</t>
  </si>
  <si>
    <t>Suf. Tiska knjige</t>
  </si>
  <si>
    <t>Udruga invalida rada grada Rijeke</t>
  </si>
  <si>
    <t>Ukupno donacija udruzi 2014</t>
  </si>
  <si>
    <t>UKUPNO:</t>
  </si>
  <si>
    <t>*Ukupno knjiženo na kontima 381 tekuće donacije 2.890.904,16 i 382 kapitalne donacije 475.160,99 od čega je 2.735.194,29 kn plaćeno neprofitnim udrugama a 630.870,86 dobavljačima prema izdanom računu,ustanovama i sl. prema odluci Gradonačelnika,sporazumu,ugovoru (nije na popisu)</t>
  </si>
  <si>
    <t>Prvomajski inkubator</t>
  </si>
  <si>
    <t>14945344758</t>
  </si>
  <si>
    <t>01276605236</t>
  </si>
  <si>
    <t>05029212031</t>
  </si>
  <si>
    <t>03536662692</t>
  </si>
  <si>
    <t>Kulturno-umjetnička udruga građana Sputnik</t>
  </si>
  <si>
    <t>40857015687</t>
  </si>
  <si>
    <t>REKAPITULACIJA</t>
  </si>
  <si>
    <t>NAZIV PROGRAMA</t>
  </si>
  <si>
    <t>PLANIRANO PREMA PROGRAMU</t>
  </si>
  <si>
    <t>OSTVARENO PREMA PROGRAMU *</t>
  </si>
  <si>
    <t>* U koloni ostvareno prema Programu prikazana su sredstva doznačena udrugama za one udruge koje imaju zaključene ugovore</t>
  </si>
  <si>
    <t>Rashodi koji su realizirani iz rezerve Programa a nisu isplaćeni temeljem ugovora nisu uključeni</t>
  </si>
  <si>
    <t>UKUPNO OSTVAREN PROGRAM</t>
  </si>
  <si>
    <t>RAZLIKA (ISPLATE IZ REZERVE PROGRAMA)</t>
  </si>
  <si>
    <t>POZICIJA PRORAČUNA 2014</t>
  </si>
  <si>
    <t>Darko Purić - nezavisni vijećnik</t>
  </si>
  <si>
    <t>HSP- Hrvatska stranka prava</t>
  </si>
  <si>
    <t>Savjet mladih grada Krka</t>
  </si>
  <si>
    <t>Hrvatska akademija znanosti i umjestnosti</t>
  </si>
  <si>
    <t>46126478423</t>
  </si>
  <si>
    <t>Društvo za športsku rekreaciju "Šišulica"</t>
  </si>
  <si>
    <r>
      <t xml:space="preserve">Program za </t>
    </r>
    <r>
      <rPr>
        <b/>
        <sz val="10"/>
        <rFont val="Arial Narrow"/>
        <family val="2"/>
        <charset val="238"/>
      </rPr>
      <t>socijalno-humanitarne udruge,</t>
    </r>
    <r>
      <rPr>
        <sz val="10"/>
        <rFont val="Arial Narrow"/>
        <family val="2"/>
        <charset val="238"/>
      </rPr>
      <t xml:space="preserve"> društva i ustanove Grada Krka </t>
    </r>
  </si>
  <si>
    <t xml:space="preserve">LIONS KLUB RIJEKA-KORZO       </t>
  </si>
  <si>
    <t>Aparat neurofeedback</t>
  </si>
  <si>
    <t>Udruga dragovoljaca i veterana RH-Omišalj</t>
  </si>
  <si>
    <t>Udruga umirovljenika unutarnjih poslova</t>
  </si>
  <si>
    <t>Uređenje zapuštenog puta na predjelu Kimpi-Kaštel</t>
  </si>
  <si>
    <t>K.D. SV.JURAJ, Kras</t>
  </si>
  <si>
    <t>Smotra folklora u Betini</t>
  </si>
  <si>
    <t>Centar za rehabilitaciju FORTICA</t>
  </si>
  <si>
    <t>Financ. Potpora za 5.susret MATP-a</t>
  </si>
  <si>
    <t>Udruga SPIRIT</t>
  </si>
  <si>
    <t>Pazinski kolegij- klasična gimnazija</t>
  </si>
  <si>
    <t>IVAN SINDIČIĆ- nagrada za darovite sportaše</t>
  </si>
  <si>
    <t>2.mjesto na nacionalnom juniorskom prvenstvu RH u jedrenju</t>
  </si>
  <si>
    <t>MARKO ŽUŽIĆ-nagrada za darovite sportaše</t>
  </si>
  <si>
    <t>Građevinsko tehnička škola Rijeka</t>
  </si>
  <si>
    <t>Sufinanciranje škole stvaralaštva Ivor Hrast</t>
  </si>
  <si>
    <t>11773779232</t>
  </si>
  <si>
    <t>26665813859</t>
  </si>
  <si>
    <t>Temeljem sporazuma odobrena sredstva su prenesena udruzi Kreativni Krk</t>
  </si>
  <si>
    <t>2.mjesto na nacionalnom kadetskom prvenstvu RH (skijanje na vodi)</t>
  </si>
  <si>
    <t>*Ukupno knjiženo na kontima 381 tekuće donacije 3.107.816,23 i 382 kapitalne donacije 1.135.289,42 od čega je 2.850.171,49 kn plaćeno neprofitnim udrugama a 1.392.934,16 dobavljačima prema izdanom računu,ustanovama i sl. prema odluci Gradonačelnika,sporazumu,ugovoru (nije na popisu)</t>
  </si>
  <si>
    <t>Demo udruga bendova Grada Krka-Udruga Kreativni Krk</t>
  </si>
  <si>
    <t>Dječja plesna skupina Povero Keko</t>
  </si>
  <si>
    <t>Udruga proizvođača meda od kadulje</t>
  </si>
  <si>
    <t>Društvo multiple skleroze PGŽ</t>
  </si>
  <si>
    <t>9165632246</t>
  </si>
  <si>
    <t>56390519158</t>
  </si>
  <si>
    <t>35628238969</t>
  </si>
  <si>
    <r>
      <t xml:space="preserve">Program za </t>
    </r>
    <r>
      <rPr>
        <b/>
        <sz val="10"/>
        <rFont val="Arial Narrow"/>
        <family val="2"/>
        <charset val="238"/>
      </rPr>
      <t>socijalno-humanitarne udruge,</t>
    </r>
    <r>
      <rPr>
        <sz val="10"/>
        <rFont val="Arial Narrow"/>
        <family val="2"/>
        <charset val="238"/>
      </rPr>
      <t xml:space="preserve"> društva i ustanove Grada Krka-kalendari</t>
    </r>
  </si>
  <si>
    <t>Udruga osoba operiranih dojki "Nada"</t>
  </si>
  <si>
    <t>Zajednica Crnogoraca PGŽ-a</t>
  </si>
  <si>
    <t>57537731492</t>
  </si>
  <si>
    <t>GRAD  KRK  - IZVJEŠTAJ O  DONACIJAMA UDRUGAMA I POLITIČKIM STRANKAMA IZ PRORAČUNA DO 31.12.2015.</t>
  </si>
  <si>
    <t>Udruga "Moj otok"</t>
  </si>
  <si>
    <t>23640080861</t>
  </si>
  <si>
    <t>96538191387</t>
  </si>
  <si>
    <t>05433916893</t>
  </si>
  <si>
    <t>Turistička zajednica otoka Krka</t>
  </si>
  <si>
    <t>38812088413</t>
  </si>
  <si>
    <t>64927145649</t>
  </si>
  <si>
    <t>Financiranje rada "hladnog pogona" Turističke zajednice otoka Krka i zajedničkih programa</t>
  </si>
  <si>
    <t>64682437286</t>
  </si>
  <si>
    <t>Udruga Rukotvorine Krk</t>
  </si>
  <si>
    <t>Unija Kvarner</t>
  </si>
  <si>
    <t>49047582634</t>
  </si>
  <si>
    <t>Ženska klapa "Vejanke"</t>
  </si>
  <si>
    <t>Filatelističko društvo Krk</t>
  </si>
  <si>
    <t>76514851143</t>
  </si>
  <si>
    <t>Udruga "Progres"</t>
  </si>
  <si>
    <t>71387140029</t>
  </si>
  <si>
    <t>Lovačko društvo "Orebica"</t>
  </si>
  <si>
    <t>39821442260</t>
  </si>
  <si>
    <t>39757690131</t>
  </si>
  <si>
    <t>Gradsko društvo Crvenog križa Krk</t>
  </si>
  <si>
    <t>Udruga Albanske nacionalne manjine</t>
  </si>
  <si>
    <t>73460568220</t>
  </si>
  <si>
    <t>Udruga žena operiranih dojki "Nada" Rijeka</t>
  </si>
  <si>
    <t>Karate klub "Croatia"</t>
  </si>
  <si>
    <t>Nogometni klub "Vihor" Baška</t>
  </si>
  <si>
    <t>43783677249</t>
  </si>
  <si>
    <t>Udruga Kreativni Krk</t>
  </si>
  <si>
    <t>Mažoretkinje otoka Krka</t>
  </si>
  <si>
    <t>24375160926</t>
  </si>
  <si>
    <t>Udruga sirara Krk</t>
  </si>
  <si>
    <t>46319922976</t>
  </si>
  <si>
    <t>Kandidacijska lista grupe birača - Darko Purić</t>
  </si>
  <si>
    <t>Kandidacijska lista grupe birača - Goran Marević</t>
  </si>
  <si>
    <t>49497758348</t>
  </si>
  <si>
    <t>Udruga "Plavo bijeli otok"</t>
  </si>
  <si>
    <t>Udruga žene za otok</t>
  </si>
  <si>
    <t>27997238954</t>
  </si>
  <si>
    <t>Udruga GAIA NOVA</t>
  </si>
  <si>
    <t>36007579737</t>
  </si>
  <si>
    <t>1.</t>
  </si>
  <si>
    <t>2.</t>
  </si>
  <si>
    <t>3.</t>
  </si>
  <si>
    <t>4.</t>
  </si>
  <si>
    <t>5.</t>
  </si>
  <si>
    <t>6.</t>
  </si>
  <si>
    <r>
      <t xml:space="preserve">Program </t>
    </r>
    <r>
      <rPr>
        <b/>
        <sz val="10"/>
        <rFont val="Arial Narrow"/>
        <family val="2"/>
      </rPr>
      <t>sporta</t>
    </r>
  </si>
  <si>
    <t>40266992361</t>
  </si>
  <si>
    <t>Gradska  glazba Krk, Krk</t>
  </si>
  <si>
    <t>Lovačko društvo "Zec" Malinska</t>
  </si>
  <si>
    <r>
      <t xml:space="preserve">Program javnih potreba u </t>
    </r>
    <r>
      <rPr>
        <b/>
        <sz val="10"/>
        <rFont val="Arial Narrow"/>
        <family val="2"/>
      </rPr>
      <t>poljoprivredi</t>
    </r>
  </si>
  <si>
    <t>Sporazum o financiranju vatrogastva, program posebnih mjera zaštite od požara</t>
  </si>
  <si>
    <t>Lag - "Kvarnerski otoci"</t>
  </si>
  <si>
    <t>KŠR "Sv. Fuska" Pinezići - Skrpčići</t>
  </si>
  <si>
    <t>Streljački klub Bodulka Krk, Krk</t>
  </si>
  <si>
    <t>Škola sporta "Zvrk Krk" Krk</t>
  </si>
  <si>
    <t>Društvo prijatelja Hajduka otok Krk</t>
  </si>
  <si>
    <t>DSR "Centar aktivnosti Krk"</t>
  </si>
  <si>
    <t>Udruga umirovljenika Poljica - Šotovento</t>
  </si>
  <si>
    <t>Zajednica Talijana Krk</t>
  </si>
  <si>
    <t>Caritas Biskupije Krk</t>
  </si>
  <si>
    <t>89847320849</t>
  </si>
  <si>
    <t>Moto klub Krk - Fluminense riders MC</t>
  </si>
  <si>
    <t>Klub informatičara otoka Krka - KIOK</t>
  </si>
  <si>
    <t>Ugovor o dodjeli financijskih potpora malih vrijednosti</t>
  </si>
  <si>
    <t>Ženski odbojkaški klub Krk</t>
  </si>
  <si>
    <t>Udruga "Tragom hrvatske baštine"</t>
  </si>
  <si>
    <t>89919564697</t>
  </si>
  <si>
    <t>Županijska lučka Uprava Krk</t>
  </si>
  <si>
    <t xml:space="preserve">OIB </t>
  </si>
  <si>
    <t xml:space="preserve">Naziv pravnog subjekta </t>
  </si>
  <si>
    <t>Opis uplate</t>
  </si>
  <si>
    <t>Ukupno</t>
  </si>
  <si>
    <t>Arvalis j.d.o.o.</t>
  </si>
  <si>
    <t>Krčki val</t>
  </si>
  <si>
    <t>Naklada Kvarner d.o.o.</t>
  </si>
  <si>
    <t>Glosa d.o.o.</t>
  </si>
  <si>
    <t>Laval d.o.o.</t>
  </si>
  <si>
    <t>Ostalo  prema odluci Gradonačelnika</t>
  </si>
  <si>
    <t>Nird d.o.o.</t>
  </si>
  <si>
    <t>Igračke za djecu povodom sv. Nikole</t>
  </si>
  <si>
    <t>Krčke vile d.o.o.</t>
  </si>
  <si>
    <t>Trgovina Krk d.d.</t>
  </si>
  <si>
    <t>Novi list d.d.</t>
  </si>
  <si>
    <t>MAMUT, obrt za usluge, vl. Izidor Vasilić</t>
  </si>
  <si>
    <t>GabiFlores d.o.o.</t>
  </si>
  <si>
    <t>Sufinanciranje troškova boravka djece</t>
  </si>
  <si>
    <t>Bubamara, obrt, vl. Nathalie Žic</t>
  </si>
  <si>
    <t>Ukupno donacija udruzi 2020                           9=6+7</t>
  </si>
  <si>
    <t>****Ostalo - izvan programa-manifestacije-pokroviteljstva-ugovori</t>
  </si>
  <si>
    <t>**** U retku Ostalo  prikazana su sredstva isplaćena na temelju ugovora sklopljenih za posebne namjene odnosno zaključaka gradonačelnika</t>
  </si>
  <si>
    <r>
      <t>*</t>
    </r>
    <r>
      <rPr>
        <b/>
        <sz val="10"/>
        <rFont val="Arial Narrow"/>
        <family val="2"/>
        <charset val="238"/>
      </rPr>
      <t>U koloni 4. Ostvareno prema Programu javnih potreba i za pol.stranke</t>
    </r>
    <r>
      <rPr>
        <sz val="10"/>
        <rFont val="Arial Narrow"/>
        <family val="2"/>
        <charset val="238"/>
      </rPr>
      <t xml:space="preserve"> prikazana su sredstva doznačena udrugama prema programu javnih potreba i zaključenim ugovorima ili odluci (pol.str.)</t>
    </r>
  </si>
  <si>
    <t>UKUPNO PROGRAMI JAVNIH POTREBA I POL STR.:</t>
  </si>
  <si>
    <t xml:space="preserve">REKAPITULACIJA  </t>
  </si>
  <si>
    <t xml:space="preserve">1.     a)  UDRUGAMA PREMA PROGRAMIMA JAVNIH POTREBA I  POLITIČKIM STRANKAMA  </t>
  </si>
  <si>
    <t>1. b - POTPORE MALIH VRIJEDNOSTI  I  ISPLATE NEPROFITNIM ORGANIZACIJAMA</t>
  </si>
  <si>
    <t>2.  OSTALO</t>
  </si>
  <si>
    <t>2. OSTALO</t>
  </si>
  <si>
    <r>
      <t xml:space="preserve">        </t>
    </r>
    <r>
      <rPr>
        <b/>
        <sz val="10"/>
        <rFont val="Arial Narrow"/>
        <family val="2"/>
        <charset val="238"/>
      </rPr>
      <t xml:space="preserve">   b)  ISPLATE DRUGIM  NEPROFITNIM ORG.</t>
    </r>
  </si>
  <si>
    <t>UKUPNO 1 b)</t>
  </si>
  <si>
    <t>UKUPNO *: a+b</t>
  </si>
  <si>
    <t>Isplate drugim neprofitnim org, ustanovama, izvan programa jav.pot.</t>
  </si>
  <si>
    <t xml:space="preserve">  UKUPNO 1 a+ b ISPLATE UDRUGAMA I NEPROFITNIM ORG.</t>
  </si>
  <si>
    <t>SVEUKUPNO (1+2):</t>
  </si>
  <si>
    <t>Red.br.</t>
  </si>
  <si>
    <t>8.</t>
  </si>
  <si>
    <t>7.</t>
  </si>
  <si>
    <t>10.</t>
  </si>
  <si>
    <t>11.</t>
  </si>
  <si>
    <t>20.</t>
  </si>
  <si>
    <t>66.</t>
  </si>
  <si>
    <t>12.</t>
  </si>
  <si>
    <t>13.</t>
  </si>
  <si>
    <t>14.</t>
  </si>
  <si>
    <t>39.</t>
  </si>
  <si>
    <t>33.</t>
  </si>
  <si>
    <t>86.</t>
  </si>
  <si>
    <t>15.</t>
  </si>
  <si>
    <t>36.</t>
  </si>
  <si>
    <t>16.</t>
  </si>
  <si>
    <t>17.</t>
  </si>
  <si>
    <t>19.</t>
  </si>
  <si>
    <t>21.</t>
  </si>
  <si>
    <t>22.</t>
  </si>
  <si>
    <t>23.</t>
  </si>
  <si>
    <t>25.</t>
  </si>
  <si>
    <t>24.</t>
  </si>
  <si>
    <t>62.</t>
  </si>
  <si>
    <t>76.</t>
  </si>
  <si>
    <t>49.</t>
  </si>
  <si>
    <t>26.</t>
  </si>
  <si>
    <t>27.</t>
  </si>
  <si>
    <t>28.</t>
  </si>
  <si>
    <t>97.</t>
  </si>
  <si>
    <t>29.</t>
  </si>
  <si>
    <t>30.</t>
  </si>
  <si>
    <t>31.</t>
  </si>
  <si>
    <t>48.</t>
  </si>
  <si>
    <t>32.</t>
  </si>
  <si>
    <t>34.</t>
  </si>
  <si>
    <t>35.</t>
  </si>
  <si>
    <t>37.</t>
  </si>
  <si>
    <t>38.</t>
  </si>
  <si>
    <t>40.</t>
  </si>
  <si>
    <t>41.</t>
  </si>
  <si>
    <t>42.</t>
  </si>
  <si>
    <t>44.</t>
  </si>
  <si>
    <t>77.</t>
  </si>
  <si>
    <t>55.</t>
  </si>
  <si>
    <t>45.</t>
  </si>
  <si>
    <t>46.</t>
  </si>
  <si>
    <t>47.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</si>
  <si>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</si>
  <si>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</si>
  <si>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</si>
  <si>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</si>
  <si>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</si>
  <si>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</si>
  <si>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</si>
  <si>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</si>
  <si>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</si>
  <si>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61.</t>
  </si>
  <si>
    <t>63.</t>
  </si>
  <si>
    <t>64.</t>
  </si>
  <si>
    <t>65.</t>
  </si>
  <si>
    <t>67.</t>
  </si>
  <si>
    <t>68.</t>
  </si>
  <si>
    <t>69.</t>
  </si>
  <si>
    <t>70.</t>
  </si>
  <si>
    <t>71.</t>
  </si>
  <si>
    <t>72.</t>
  </si>
  <si>
    <t>74.</t>
  </si>
  <si>
    <t>75.</t>
  </si>
  <si>
    <t>78.</t>
  </si>
  <si>
    <t>79.</t>
  </si>
  <si>
    <t>80.</t>
  </si>
  <si>
    <t>82.</t>
  </si>
  <si>
    <t>90.</t>
  </si>
  <si>
    <t>83.</t>
  </si>
  <si>
    <t>84.</t>
  </si>
  <si>
    <t>85.</t>
  </si>
  <si>
    <t>87.</t>
  </si>
  <si>
    <t>88.</t>
  </si>
  <si>
    <t>89.</t>
  </si>
  <si>
    <t>93.</t>
  </si>
  <si>
    <t>95.</t>
  </si>
  <si>
    <t>96.</t>
  </si>
  <si>
    <t>98.</t>
  </si>
  <si>
    <t>100.</t>
  </si>
  <si>
    <t>101.</t>
  </si>
  <si>
    <t>102.</t>
  </si>
  <si>
    <t>107.</t>
  </si>
  <si>
    <t>108.</t>
  </si>
  <si>
    <t>109.</t>
  </si>
  <si>
    <t>110.</t>
  </si>
  <si>
    <t>112.</t>
  </si>
  <si>
    <t>113.</t>
  </si>
  <si>
    <t>115.</t>
  </si>
  <si>
    <t>120.</t>
  </si>
  <si>
    <t>122.</t>
  </si>
  <si>
    <t>126.</t>
  </si>
  <si>
    <t>127.</t>
  </si>
  <si>
    <t>129.</t>
  </si>
  <si>
    <t>134.</t>
  </si>
  <si>
    <t>137.</t>
  </si>
  <si>
    <t>Pozicija</t>
  </si>
  <si>
    <t>3241.1</t>
  </si>
  <si>
    <t>iznos od 15.000,00 knjižena na poziciju 1228.1</t>
  </si>
  <si>
    <t>iznos od 4.000,00 kn knjižen na poziciju 1269</t>
  </si>
  <si>
    <t>iznos od 5.000,00 knjižen na poziciju 1269</t>
  </si>
  <si>
    <t>1215.3</t>
  </si>
  <si>
    <t>GRAD  KRK  - IZVJEŠTAJ O  DONACIJAMA IZ PRORAČUNA OD 01.01. - 31.12.2021.</t>
  </si>
  <si>
    <t>KPA BIOS 1</t>
  </si>
  <si>
    <t>33806153509</t>
  </si>
  <si>
    <t>Udruga poslovni klaster "Hrvatski otočni proizvod"</t>
  </si>
  <si>
    <t>Udruga motorista otoka Krka</t>
  </si>
  <si>
    <t>52655565897</t>
  </si>
  <si>
    <t>Udruga RIS Rijeka</t>
  </si>
  <si>
    <t>11251253769</t>
  </si>
  <si>
    <t>Kandidacijska lista grupe birača - Tomislav Cimerman</t>
  </si>
  <si>
    <t>Odluka o raspoređivanju sredstava za financiranje političkih stranaka i kandidacijskih lista grupe birača zastupljenih u Gradskom vijeću Grada Krka (“SN PGŽ“, broj 19/17)</t>
  </si>
  <si>
    <t>Odluka o raspoređivanju sredstava za financiranje političkih stranaka i kandidacijskih lista grupe birača zastupljenih u Gradskom vijeću Grada Krka (“SN PGŽ“, broj 19/17) i Odluka o raspoređivanju sredstava za rad političkih stranaka i članova izabranih s liste grupe birača zastupljenih u Gradskom vijeću Grada Krka za 2021. godinu ("SN PGŽ", broj 18/21)</t>
  </si>
  <si>
    <t>Odluka o raspoređivanju sredstava za rad političkih stranaka i članova izabranih s liste grupe birača zastupljenih u Gradskom vijeću Grada Krka za 2021. godinu ("SN PGŽ", broj 18/21)</t>
  </si>
  <si>
    <t>Kandidacijska lista grupe birača - Zoran Morožin</t>
  </si>
  <si>
    <t>Kandidacijska lista grupe birača - Dinko Jakovljević</t>
  </si>
  <si>
    <t>Kandidacijska lista grupe birača - Jovana Čutul</t>
  </si>
  <si>
    <t>iznos od 2500,00 kn knjižen na poziciju 1269</t>
  </si>
  <si>
    <t>Udruga potrošački centar</t>
  </si>
  <si>
    <t>Udruga Muzika u koracima</t>
  </si>
  <si>
    <t>NK KRK veterani</t>
  </si>
  <si>
    <t>Frama Hrvatska</t>
  </si>
  <si>
    <t>Udruga Albana</t>
  </si>
  <si>
    <t>Udruga turističkih vodića Kvarnera</t>
  </si>
  <si>
    <t>Udruga Eko Kvarner</t>
  </si>
  <si>
    <t>Hrvatska gorska služba spašavanja- HGSS</t>
  </si>
  <si>
    <t xml:space="preserve">Programske aktivnosti </t>
  </si>
  <si>
    <t>3264.1</t>
  </si>
  <si>
    <t>Krčki kalendar 2022</t>
  </si>
  <si>
    <t>Knjiga: Krunica od versi</t>
  </si>
  <si>
    <t>Pandora gong j.d.o.o.</t>
  </si>
  <si>
    <t>Tisak monografije "Otok riječke države" i pokroviteljstvo za posebni prilog o mons.dr. F.V.</t>
  </si>
  <si>
    <t>Ruže za dan žena</t>
  </si>
  <si>
    <t>Snimanje i tonska obrada glazbenog materijala</t>
  </si>
  <si>
    <t>Pokroviteljstvo priloga o Franji Velčiću</t>
  </si>
  <si>
    <t>Osnovna škola "Fran Krsto Frankopan"</t>
  </si>
  <si>
    <t>Knjige za odlične učenike i učenike sudionike natjecanja</t>
  </si>
  <si>
    <t>Krojačko uslužni obrt "OK Design"</t>
  </si>
  <si>
    <t>Krojačke usluge za jedriličare JK Plav</t>
  </si>
  <si>
    <t>Plakati- izložba lokalnih umjetnika- Kreativni Krk</t>
  </si>
  <si>
    <t>Damir Hoyka</t>
  </si>
  <si>
    <t>Roman Pustolovine  Tizi Enili: Eksperiment</t>
  </si>
  <si>
    <t>Fraktura d.o.o.</t>
  </si>
  <si>
    <t>Dječje slikovnice : Moje mjesto pod suncem</t>
  </si>
  <si>
    <t>iznos od 5000 knjižen na poziciju 1269 i 500 na 2105</t>
  </si>
  <si>
    <t>iznos od 5.000,00 knjižena na poziciju 1269</t>
  </si>
  <si>
    <t>iznos od 1.000,00 kn knjižen na poziciju 2105</t>
  </si>
  <si>
    <t>Proračun grada za 2021- prema Zakonu o Hrvatskom Crvenom križu</t>
  </si>
  <si>
    <t xml:space="preserve">1221.2 </t>
  </si>
  <si>
    <t>Turistička zajednica grada Krka</t>
  </si>
  <si>
    <t>Sufinanciranje sukladno Ugovorima: Krk Music fest i Advent u Krku</t>
  </si>
  <si>
    <t>1221.3</t>
  </si>
  <si>
    <t>Sufinanciranje promotivne kampanje oglašavanja sa zračnim prijevznicima za 2021. godinu</t>
  </si>
  <si>
    <t>1221.6</t>
  </si>
  <si>
    <t>Nagrade sportašima</t>
  </si>
  <si>
    <t>Nagrade učenicima</t>
  </si>
  <si>
    <t>Novčane nagrade učenicima</t>
  </si>
  <si>
    <t>Novčane nagrade sportašima</t>
  </si>
  <si>
    <t>Praćenje i izlov čaglja i divlje svinje kao alohtone divljači na otoku Krku</t>
  </si>
  <si>
    <t>Hospicij M.K.Kozulić Rijeka</t>
  </si>
  <si>
    <t>Financijska potpora za rad hospicija u 2021. godini</t>
  </si>
  <si>
    <t>1219.5</t>
  </si>
  <si>
    <t>Gradsko društvo Crvenog križa Sisak</t>
  </si>
  <si>
    <t>1219.3</t>
  </si>
  <si>
    <t>Prijevoz doniranog namještaja građanima Siska</t>
  </si>
  <si>
    <t>Župa Svete Fuske</t>
  </si>
  <si>
    <t>Elektrifikacija zvona crkve na groblju Pinezići</t>
  </si>
  <si>
    <t>iznos od 7.365,00 knjižen na poziciju 1219.1</t>
  </si>
  <si>
    <t>3135.1</t>
  </si>
  <si>
    <t>Radovi na popločavanju partera Ribarskog gata u luci Krk, Sanacija oštećenja pomorskog i nadmorskog dijela glavnog mula u luci Krk</t>
  </si>
  <si>
    <t>Protokol predsjednika RH Zorana Milanovića</t>
  </si>
  <si>
    <t>TT transporti Krk d.o.o.</t>
  </si>
  <si>
    <t>Donacija za kontejner Pjevačkom društvu Slavuj iz Petrinje - usluga auto dizalice</t>
  </si>
  <si>
    <t>1229.5</t>
  </si>
  <si>
    <t>Auto Brozić</t>
  </si>
  <si>
    <t>Donacija za kontejner Pjevačkom društvu Slavuj iz Petrinje - rad s dizalicom i prijevoz kontejnera</t>
  </si>
  <si>
    <t>Milohnić d.o.o.</t>
  </si>
  <si>
    <t xml:space="preserve">Donacija za kontejner Pjevačkom društvu Slavuj iz Petrinje - klima uređaj za ugradnju u kontejner </t>
  </si>
  <si>
    <t>iznos od 3.500,00 knjižena na poziciju 1269</t>
  </si>
  <si>
    <t>iznos od 4.800,00 knjižena na poziciju 1269</t>
  </si>
  <si>
    <t>iznos od 1.992,85 knjižena na poziciju 1269</t>
  </si>
  <si>
    <t>iznos od 3.000,00 knjižena na poziciju 1269</t>
  </si>
  <si>
    <t>iznos od 5.000,00 kn knjižen na poziciju 1269</t>
  </si>
  <si>
    <t>iznos od 2.324,32 knjižen na poziciju 1269</t>
  </si>
  <si>
    <t>iznos od 3.200,00 knjižena na poziciju 2105</t>
  </si>
  <si>
    <t>UKUPNO 1 a)</t>
  </si>
  <si>
    <t>iznos od 1.999,00 knjižena na poziciju 1269</t>
  </si>
  <si>
    <t>iznos od 3.000,00 knjižena na poziciju 1269 i 10.000,00 na 1219.2</t>
  </si>
  <si>
    <t>iznos od 3.000,00 kn knjižen na poziciju 1269</t>
  </si>
  <si>
    <t>Doznaka sredstava po programu za Wakebord klub Krk</t>
  </si>
  <si>
    <t xml:space="preserve">Ukupno knjiženo na kontima 38 donacije u iznosu od  4.808.198,87 kn i to  konta 381 tekuće donacije 2.604.456,56 kn  i konta 382 kapitalne donacije 2.203.742,31 kn, od čega je u tablici pod 1. (a+b )ukupno  4.506.763,72 kn plaćeno  udrugama i političkim strankama i drugom neprofitnom sektoru, a u tablici pod b) OSTALO  301.435,15 kn plaćeno  prema izdanom računu (pokloni djeci za sv. Nikolu, sufinanciranje izdavaštva i boravka djece u vrtićima,  proslave i pokroviteljstva)  nagrade sportašima i sl. prema odluci Gradonačelnika, sporazumu, ugovoru </t>
  </si>
  <si>
    <t>9.</t>
  </si>
  <si>
    <t>18.</t>
  </si>
  <si>
    <t>43.</t>
  </si>
  <si>
    <t>60.</t>
  </si>
  <si>
    <t>73.</t>
  </si>
  <si>
    <t>81.</t>
  </si>
  <si>
    <t>91.</t>
  </si>
  <si>
    <t>92.</t>
  </si>
  <si>
    <t>94.</t>
  </si>
  <si>
    <t>99.</t>
  </si>
  <si>
    <t>103.</t>
  </si>
  <si>
    <t>104.</t>
  </si>
  <si>
    <t>105.</t>
  </si>
  <si>
    <t>106.</t>
  </si>
  <si>
    <t>111.</t>
  </si>
  <si>
    <t>114.</t>
  </si>
  <si>
    <t>116.</t>
  </si>
  <si>
    <t>117.</t>
  </si>
  <si>
    <t>118.</t>
  </si>
  <si>
    <t>119.</t>
  </si>
  <si>
    <t>121.</t>
  </si>
  <si>
    <t>123.</t>
  </si>
  <si>
    <t>124.</t>
  </si>
  <si>
    <t>125.</t>
  </si>
  <si>
    <t>128.</t>
  </si>
  <si>
    <t>130.</t>
  </si>
  <si>
    <t>131.</t>
  </si>
  <si>
    <t>132.</t>
  </si>
  <si>
    <t>133.</t>
  </si>
  <si>
    <t>135.</t>
  </si>
  <si>
    <t>136.</t>
  </si>
  <si>
    <t>Turistička zajednica Kvarnera</t>
  </si>
  <si>
    <t>58000911990</t>
  </si>
  <si>
    <t>36938608952</t>
  </si>
  <si>
    <t>27548342231</t>
  </si>
  <si>
    <t>16373967592</t>
  </si>
  <si>
    <t>29404820233</t>
  </si>
  <si>
    <t>49661065771</t>
  </si>
  <si>
    <t>60744919800</t>
  </si>
  <si>
    <t>09511704832</t>
  </si>
  <si>
    <t>Temeljem Ugovora o dodjeli financijskih sredstava za 2021. godinu, KLASA: 402-04/21-01/56, sredstva su dodjeljena Wakeboard klubu Krk, međutim greškom su isplaćena na račun drugog poslovnog subjekta. Navedena greška ispravljena je početkom 2022. godine.</t>
  </si>
  <si>
    <t>Red. Br.</t>
  </si>
  <si>
    <t>Zaključak kojim se prihvaća prijedlog za financiranje projekata udruge: "Nabava knjige za čitaonicu Frankopan" i "Koncert kantautora Nevena Barca koji je izveden u sklopu projekta Popevamo i kantamo"</t>
  </si>
  <si>
    <t>Zaključak kojim se odobrava financijska potpora za pokriće dijela troškova pri organizaciji sportskog susreta s udrugom "Sunce"</t>
  </si>
  <si>
    <t>Ugovor o jamstvu plaćanja kupljenih proizvoda i pokroviteljstvo utakmice ŽOK Krk</t>
  </si>
  <si>
    <t xml:space="preserve"> Pomoć za Petrinju - donacija za kontejner Pjevačkom društvu Slavuj iz Petrinje</t>
  </si>
  <si>
    <t>Ugovor o dodjeli financijskih potpora malih vrijednosti i  LAG Kvarnerski otoci za 2021. godinu - članarina za 2021</t>
  </si>
  <si>
    <t>1269 i 2121</t>
  </si>
  <si>
    <t>POZICIJA PRORAČUNA 2021</t>
  </si>
  <si>
    <t>RAZLIKA (ISPLATE IZ REZERVE PROGRAMA I OSTALIH PRORAČUNSKIH POZICIJA)**</t>
  </si>
  <si>
    <t>UKUPNO OSTVARENO - UDRUGE KOJE SU U PROGRAMIMA ***</t>
  </si>
  <si>
    <r>
      <t xml:space="preserve">*** </t>
    </r>
    <r>
      <rPr>
        <b/>
        <sz val="10"/>
        <rFont val="Arial Narrow"/>
        <family val="2"/>
        <charset val="238"/>
      </rPr>
      <t xml:space="preserve">U koloni 6. </t>
    </r>
    <r>
      <rPr>
        <sz val="10"/>
        <rFont val="Arial Narrow"/>
        <family val="2"/>
        <charset val="238"/>
      </rPr>
      <t xml:space="preserve">Ukupno ostvareno - Udruge koje su u programima  prikazana su ukupno isplaćena sredstva udrugama   </t>
    </r>
  </si>
  <si>
    <r>
      <t xml:space="preserve">** </t>
    </r>
    <r>
      <rPr>
        <b/>
        <sz val="10"/>
        <rFont val="Arial Narrow"/>
        <family val="2"/>
        <charset val="238"/>
      </rPr>
      <t xml:space="preserve">U koloni 5. </t>
    </r>
    <r>
      <rPr>
        <sz val="10"/>
        <rFont val="Arial Narrow"/>
        <family val="2"/>
        <charset val="238"/>
      </rPr>
      <t>prikazane su isplate iz rezerve programa i ostalih proračunskih pozicija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</si>
</sst>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&quot;kn&quot;"/>
  </numFmts>
  <fonts count="26">
    <font>
      <sz val="10"/>
      <name val="Arial"/>
      <charset val="238"/>
    </font>
    <font>
      <sz val="10"/>
      <name val="Arial"/>
      <family val="2"/>
      <charset val="238"/>
    </font>
    <font>
      <sz val="12"/>
      <name val="Arial MT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 Narrow"/>
      <family val="2"/>
      <charset val="238"/>
    </font>
    <font>
      <b/>
      <sz val="16"/>
      <name val="Arial Narrow"/>
      <family val="2"/>
      <charset val="238"/>
    </font>
    <font>
      <sz val="10"/>
      <color rgb="FF00B050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10"/>
      <name val="Arial Narrow"/>
      <family val="2"/>
    </font>
    <font>
      <sz val="10"/>
      <color rgb="FF000000"/>
      <name val="Arial"/>
      <family val="2"/>
      <charset val="238"/>
    </font>
    <font>
      <b/>
      <sz val="12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2" borderId="1" applyNumberFormat="0" applyProtection="0">
      <alignment horizontal="left" vertical="center" indent="1"/>
    </xf>
    <xf numFmtId="0" fontId="7" fillId="3" borderId="1" applyNumberFormat="0" applyProtection="0">
      <alignment horizontal="left" vertical="center" indent="1"/>
    </xf>
    <xf numFmtId="0" fontId="1" fillId="0" borderId="0"/>
  </cellStyleXfs>
  <cellXfs count="267">
    <xf numFmtId="0" fontId="0" fillId="0" borderId="0" xfId="0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8" fillId="5" borderId="2" xfId="2" applyNumberFormat="1" applyFont="1" applyFill="1" applyBorder="1" applyAlignment="1" applyProtection="1">
      <alignment horizontal="center" vertical="center" wrapText="1"/>
    </xf>
    <xf numFmtId="0" fontId="9" fillId="5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5" borderId="2" xfId="2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hidden="1"/>
    </xf>
    <xf numFmtId="0" fontId="1" fillId="0" borderId="0" xfId="0" applyFont="1" applyAlignment="1">
      <alignment wrapText="1"/>
    </xf>
    <xf numFmtId="49" fontId="8" fillId="5" borderId="2" xfId="2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164" fontId="9" fillId="5" borderId="2" xfId="1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/>
    <xf numFmtId="164" fontId="6" fillId="0" borderId="0" xfId="0" applyNumberFormat="1" applyFont="1" applyFill="1" applyBorder="1" applyAlignment="1"/>
    <xf numFmtId="0" fontId="3" fillId="0" borderId="0" xfId="0" applyFont="1" applyAlignment="1"/>
    <xf numFmtId="0" fontId="9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1" fillId="4" borderId="2" xfId="2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 applyProtection="1">
      <alignment horizontal="right" vertical="top" wrapText="1"/>
      <protection locked="0"/>
    </xf>
    <xf numFmtId="164" fontId="12" fillId="0" borderId="2" xfId="0" applyNumberFormat="1" applyFont="1" applyFill="1" applyBorder="1" applyAlignment="1">
      <alignment horizontal="right" vertical="top" wrapText="1"/>
    </xf>
    <xf numFmtId="164" fontId="12" fillId="0" borderId="2" xfId="0" applyNumberFormat="1" applyFont="1" applyFill="1" applyBorder="1" applyAlignment="1" applyProtection="1">
      <alignment horizontal="right" vertical="top" wrapText="1"/>
      <protection locked="0"/>
    </xf>
    <xf numFmtId="49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wrapText="1"/>
    </xf>
    <xf numFmtId="0" fontId="9" fillId="0" borderId="2" xfId="0" applyFont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center" vertical="top"/>
    </xf>
    <xf numFmtId="164" fontId="6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164" fontId="14" fillId="0" borderId="2" xfId="0" applyNumberFormat="1" applyFont="1" applyFill="1" applyBorder="1" applyAlignment="1" applyProtection="1">
      <alignment horizontal="right" vertical="top" wrapText="1"/>
      <protection locked="0"/>
    </xf>
    <xf numFmtId="0" fontId="6" fillId="0" borderId="2" xfId="0" applyFont="1" applyFill="1" applyBorder="1" applyAlignment="1">
      <alignment horizontal="left" vertical="top" wrapText="1"/>
    </xf>
    <xf numFmtId="0" fontId="1" fillId="4" borderId="2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left" vertical="top"/>
    </xf>
    <xf numFmtId="164" fontId="6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wrapText="1"/>
    </xf>
    <xf numFmtId="0" fontId="15" fillId="4" borderId="2" xfId="2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/>
    <xf numFmtId="0" fontId="9" fillId="0" borderId="2" xfId="0" applyFont="1" applyFill="1" applyBorder="1" applyAlignment="1">
      <alignment horizontal="center" vertical="top" wrapText="1"/>
    </xf>
    <xf numFmtId="164" fontId="17" fillId="0" borderId="2" xfId="0" applyNumberFormat="1" applyFont="1" applyBorder="1" applyAlignment="1">
      <alignment vertical="top"/>
    </xf>
    <xf numFmtId="0" fontId="18" fillId="5" borderId="2" xfId="1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vertical="top" wrapText="1"/>
    </xf>
    <xf numFmtId="0" fontId="1" fillId="0" borderId="0" xfId="5"/>
    <xf numFmtId="0" fontId="16" fillId="0" borderId="0" xfId="5" applyFont="1"/>
    <xf numFmtId="0" fontId="16" fillId="0" borderId="0" xfId="5" applyFont="1" applyAlignment="1">
      <alignment vertical="top"/>
    </xf>
    <xf numFmtId="0" fontId="1" fillId="0" borderId="0" xfId="5" applyAlignment="1">
      <alignment vertical="top"/>
    </xf>
    <xf numFmtId="0" fontId="9" fillId="0" borderId="0" xfId="5" applyFont="1" applyAlignment="1">
      <alignment vertical="top"/>
    </xf>
    <xf numFmtId="0" fontId="6" fillId="0" borderId="0" xfId="5" applyFont="1" applyAlignment="1">
      <alignment vertical="top"/>
    </xf>
    <xf numFmtId="164" fontId="22" fillId="0" borderId="2" xfId="5" applyNumberFormat="1" applyFont="1" applyBorder="1" applyAlignment="1">
      <alignment vertical="top"/>
    </xf>
    <xf numFmtId="164" fontId="17" fillId="0" borderId="2" xfId="5" applyNumberFormat="1" applyFont="1" applyBorder="1" applyAlignment="1">
      <alignment vertical="top"/>
    </xf>
    <xf numFmtId="0" fontId="6" fillId="0" borderId="2" xfId="5" applyFont="1" applyBorder="1" applyAlignment="1">
      <alignment vertical="top"/>
    </xf>
    <xf numFmtId="0" fontId="6" fillId="0" borderId="2" xfId="5" applyFont="1" applyFill="1" applyBorder="1" applyAlignment="1">
      <alignment horizontal="center" vertical="top" wrapText="1"/>
    </xf>
    <xf numFmtId="0" fontId="9" fillId="0" borderId="2" xfId="5" applyFont="1" applyBorder="1" applyAlignment="1">
      <alignment vertical="top" wrapText="1"/>
    </xf>
    <xf numFmtId="0" fontId="19" fillId="0" borderId="2" xfId="5" applyFont="1" applyBorder="1" applyAlignment="1">
      <alignment vertical="top" wrapText="1"/>
    </xf>
    <xf numFmtId="0" fontId="9" fillId="0" borderId="2" xfId="5" applyFont="1" applyFill="1" applyBorder="1" applyAlignment="1">
      <alignment horizontal="center" vertical="top" wrapText="1"/>
    </xf>
    <xf numFmtId="164" fontId="9" fillId="0" borderId="2" xfId="5" applyNumberFormat="1" applyFont="1" applyBorder="1" applyAlignment="1">
      <alignment vertical="top"/>
    </xf>
    <xf numFmtId="164" fontId="6" fillId="0" borderId="2" xfId="5" applyNumberFormat="1" applyFont="1" applyBorder="1" applyAlignment="1">
      <alignment vertical="top"/>
    </xf>
    <xf numFmtId="164" fontId="9" fillId="6" borderId="2" xfId="5" applyNumberFormat="1" applyFont="1" applyFill="1" applyBorder="1" applyAlignment="1">
      <alignment horizontal="right" vertical="top" wrapText="1"/>
    </xf>
    <xf numFmtId="164" fontId="6" fillId="6" borderId="2" xfId="5" applyNumberFormat="1" applyFont="1" applyFill="1" applyBorder="1" applyAlignment="1">
      <alignment vertical="top"/>
    </xf>
    <xf numFmtId="0" fontId="6" fillId="6" borderId="2" xfId="5" applyNumberFormat="1" applyFont="1" applyFill="1" applyBorder="1" applyAlignment="1">
      <alignment horizontal="center" vertical="top" wrapText="1"/>
    </xf>
    <xf numFmtId="0" fontId="6" fillId="6" borderId="2" xfId="5" applyFont="1" applyFill="1" applyBorder="1" applyAlignment="1">
      <alignment vertical="top"/>
    </xf>
    <xf numFmtId="0" fontId="6" fillId="0" borderId="2" xfId="5" applyFont="1" applyBorder="1" applyAlignment="1">
      <alignment horizontal="left" vertical="top"/>
    </xf>
    <xf numFmtId="0" fontId="6" fillId="6" borderId="2" xfId="5" applyFont="1" applyFill="1" applyBorder="1" applyAlignment="1">
      <alignment vertical="top" wrapText="1"/>
    </xf>
    <xf numFmtId="0" fontId="9" fillId="6" borderId="2" xfId="5" applyFont="1" applyFill="1" applyBorder="1" applyAlignment="1">
      <alignment vertical="top"/>
    </xf>
    <xf numFmtId="164" fontId="21" fillId="6" borderId="2" xfId="5" applyNumberFormat="1" applyFont="1" applyFill="1" applyBorder="1" applyAlignment="1">
      <alignment horizontal="right" vertical="top" wrapText="1"/>
    </xf>
    <xf numFmtId="164" fontId="12" fillId="6" borderId="2" xfId="5" applyNumberFormat="1" applyFont="1" applyFill="1" applyBorder="1" applyAlignment="1">
      <alignment vertical="top"/>
    </xf>
    <xf numFmtId="0" fontId="12" fillId="6" borderId="2" xfId="5" applyNumberFormat="1" applyFont="1" applyFill="1" applyBorder="1" applyAlignment="1">
      <alignment horizontal="center" vertical="top" wrapText="1"/>
    </xf>
    <xf numFmtId="0" fontId="12" fillId="6" borderId="2" xfId="5" applyFont="1" applyFill="1" applyBorder="1" applyAlignment="1">
      <alignment vertical="top"/>
    </xf>
    <xf numFmtId="0" fontId="21" fillId="6" borderId="2" xfId="5" applyFont="1" applyFill="1" applyBorder="1" applyAlignment="1">
      <alignment vertical="top"/>
    </xf>
    <xf numFmtId="164" fontId="9" fillId="0" borderId="2" xfId="5" applyNumberFormat="1" applyFont="1" applyFill="1" applyBorder="1" applyAlignment="1">
      <alignment horizontal="right" vertical="top" wrapText="1"/>
    </xf>
    <xf numFmtId="164" fontId="20" fillId="0" borderId="2" xfId="5" applyNumberFormat="1" applyFont="1" applyBorder="1" applyAlignment="1">
      <alignment vertical="top"/>
    </xf>
    <xf numFmtId="0" fontId="6" fillId="0" borderId="2" xfId="5" applyNumberFormat="1" applyFont="1" applyFill="1" applyBorder="1" applyAlignment="1">
      <alignment horizontal="center" vertical="top" wrapText="1"/>
    </xf>
    <xf numFmtId="0" fontId="9" fillId="0" borderId="2" xfId="5" applyFont="1" applyBorder="1" applyAlignment="1">
      <alignment vertical="top"/>
    </xf>
    <xf numFmtId="0" fontId="6" fillId="0" borderId="0" xfId="5" applyFont="1" applyBorder="1" applyAlignment="1">
      <alignment wrapText="1"/>
    </xf>
    <xf numFmtId="164" fontId="6" fillId="0" borderId="2" xfId="5" applyNumberFormat="1" applyFont="1" applyFill="1" applyBorder="1" applyAlignment="1" applyProtection="1">
      <alignment horizontal="right" vertical="top" wrapText="1"/>
      <protection locked="0"/>
    </xf>
    <xf numFmtId="164" fontId="20" fillId="0" borderId="2" xfId="5" applyNumberFormat="1" applyFont="1" applyFill="1" applyBorder="1" applyAlignment="1">
      <alignment horizontal="right" vertical="top" wrapText="1"/>
    </xf>
    <xf numFmtId="164" fontId="20" fillId="0" borderId="2" xfId="5" applyNumberFormat="1" applyFont="1" applyFill="1" applyBorder="1" applyAlignment="1" applyProtection="1">
      <alignment horizontal="right" vertical="top" wrapText="1"/>
      <protection locked="0"/>
    </xf>
    <xf numFmtId="0" fontId="6" fillId="0" borderId="2" xfId="5" applyFont="1" applyFill="1" applyBorder="1" applyAlignment="1">
      <alignment horizontal="left" vertical="top" wrapText="1"/>
    </xf>
    <xf numFmtId="0" fontId="9" fillId="0" borderId="2" xfId="5" applyFont="1" applyFill="1" applyBorder="1" applyAlignment="1">
      <alignment horizontal="left" vertical="top" wrapText="1"/>
    </xf>
    <xf numFmtId="49" fontId="6" fillId="0" borderId="2" xfId="5" applyNumberFormat="1" applyFont="1" applyFill="1" applyBorder="1" applyAlignment="1">
      <alignment horizontal="left" vertical="top" wrapText="1"/>
    </xf>
    <xf numFmtId="164" fontId="6" fillId="0" borderId="2" xfId="5" applyNumberFormat="1" applyFont="1" applyFill="1" applyBorder="1" applyAlignment="1">
      <alignment horizontal="right" vertical="top" wrapText="1"/>
    </xf>
    <xf numFmtId="164" fontId="21" fillId="0" borderId="2" xfId="5" applyNumberFormat="1" applyFont="1" applyFill="1" applyBorder="1" applyAlignment="1">
      <alignment horizontal="right" vertical="top" wrapText="1"/>
    </xf>
    <xf numFmtId="164" fontId="12" fillId="0" borderId="2" xfId="5" applyNumberFormat="1" applyFont="1" applyFill="1" applyBorder="1" applyAlignment="1" applyProtection="1">
      <alignment horizontal="right" vertical="top" wrapText="1"/>
      <protection locked="0"/>
    </xf>
    <xf numFmtId="164" fontId="12" fillId="0" borderId="2" xfId="5" applyNumberFormat="1" applyFont="1" applyFill="1" applyBorder="1" applyAlignment="1">
      <alignment horizontal="right" vertical="top" wrapText="1"/>
    </xf>
    <xf numFmtId="49" fontId="6" fillId="6" borderId="2" xfId="5" applyNumberFormat="1" applyFont="1" applyFill="1" applyBorder="1" applyAlignment="1">
      <alignment horizontal="left" vertical="top" wrapText="1"/>
    </xf>
    <xf numFmtId="0" fontId="1" fillId="0" borderId="0" xfId="5" applyFont="1" applyAlignment="1">
      <alignment wrapText="1"/>
    </xf>
    <xf numFmtId="0" fontId="1" fillId="4" borderId="2" xfId="5" applyFont="1" applyFill="1" applyBorder="1" applyAlignment="1">
      <alignment horizontal="center" vertical="center" wrapText="1"/>
    </xf>
    <xf numFmtId="0" fontId="1" fillId="4" borderId="2" xfId="5" applyFont="1" applyFill="1" applyBorder="1" applyAlignment="1">
      <alignment horizontal="center" wrapText="1"/>
    </xf>
    <xf numFmtId="0" fontId="1" fillId="4" borderId="2" xfId="5" applyNumberFormat="1" applyFont="1" applyFill="1" applyBorder="1" applyAlignment="1">
      <alignment horizontal="center" wrapText="1"/>
    </xf>
    <xf numFmtId="0" fontId="9" fillId="0" borderId="0" xfId="5" applyFont="1" applyBorder="1" applyAlignment="1">
      <alignment wrapText="1"/>
    </xf>
    <xf numFmtId="164" fontId="6" fillId="0" borderId="0" xfId="5" applyNumberFormat="1" applyFont="1" applyFill="1" applyBorder="1" applyAlignment="1">
      <alignment wrapText="1"/>
    </xf>
    <xf numFmtId="0" fontId="1" fillId="0" borderId="0" xfId="5" applyFont="1" applyAlignment="1">
      <alignment vertical="center" wrapText="1"/>
    </xf>
    <xf numFmtId="0" fontId="6" fillId="0" borderId="0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/>
    </xf>
    <xf numFmtId="0" fontId="13" fillId="0" borderId="3" xfId="5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164" fontId="6" fillId="0" borderId="0" xfId="5" applyNumberFormat="1" applyFont="1" applyBorder="1" applyAlignment="1">
      <alignment wrapText="1"/>
    </xf>
    <xf numFmtId="0" fontId="1" fillId="0" borderId="0" xfId="5" applyFill="1"/>
    <xf numFmtId="0" fontId="6" fillId="6" borderId="2" xfId="5" applyFont="1" applyFill="1" applyBorder="1" applyAlignment="1">
      <alignment horizontal="center" vertical="top" wrapText="1"/>
    </xf>
    <xf numFmtId="0" fontId="9" fillId="0" borderId="2" xfId="5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164" fontId="17" fillId="0" borderId="2" xfId="5" applyNumberFormat="1" applyFont="1" applyFill="1" applyBorder="1" applyAlignment="1">
      <alignment vertical="top"/>
    </xf>
    <xf numFmtId="0" fontId="6" fillId="0" borderId="0" xfId="5" applyFont="1" applyBorder="1" applyAlignment="1">
      <alignment vertical="top"/>
    </xf>
    <xf numFmtId="164" fontId="17" fillId="0" borderId="0" xfId="5" applyNumberFormat="1" applyFont="1" applyBorder="1" applyAlignment="1">
      <alignment vertical="top"/>
    </xf>
    <xf numFmtId="164" fontId="22" fillId="0" borderId="0" xfId="5" applyNumberFormat="1" applyFont="1" applyBorder="1" applyAlignment="1">
      <alignment vertical="top"/>
    </xf>
    <xf numFmtId="0" fontId="1" fillId="0" borderId="0" xfId="5" applyBorder="1"/>
    <xf numFmtId="164" fontId="6" fillId="0" borderId="2" xfId="5" applyNumberFormat="1" applyFont="1" applyFill="1" applyBorder="1" applyAlignment="1">
      <alignment vertical="top"/>
    </xf>
    <xf numFmtId="164" fontId="17" fillId="0" borderId="0" xfId="5" applyNumberFormat="1" applyFont="1" applyBorder="1" applyAlignment="1">
      <alignment wrapText="1"/>
    </xf>
    <xf numFmtId="0" fontId="1" fillId="0" borderId="2" xfId="5" applyBorder="1"/>
    <xf numFmtId="0" fontId="6" fillId="0" borderId="0" xfId="5" applyFont="1" applyFill="1" applyBorder="1" applyAlignment="1">
      <alignment horizontal="center" vertical="top" wrapText="1"/>
    </xf>
    <xf numFmtId="164" fontId="6" fillId="0" borderId="0" xfId="5" applyNumberFormat="1" applyFont="1" applyBorder="1" applyAlignment="1">
      <alignment vertical="top"/>
    </xf>
    <xf numFmtId="164" fontId="9" fillId="0" borderId="0" xfId="5" applyNumberFormat="1" applyFont="1" applyBorder="1" applyAlignment="1">
      <alignment vertical="top"/>
    </xf>
    <xf numFmtId="164" fontId="1" fillId="0" borderId="0" xfId="5" applyNumberFormat="1"/>
    <xf numFmtId="164" fontId="1" fillId="0" borderId="0" xfId="5" applyNumberFormat="1" applyFill="1"/>
    <xf numFmtId="164" fontId="17" fillId="0" borderId="0" xfId="5" applyNumberFormat="1" applyFont="1" applyFill="1" applyBorder="1" applyAlignment="1">
      <alignment vertical="top"/>
    </xf>
    <xf numFmtId="164" fontId="1" fillId="0" borderId="2" xfId="5" applyNumberFormat="1" applyBorder="1"/>
    <xf numFmtId="164" fontId="16" fillId="0" borderId="2" xfId="5" applyNumberFormat="1" applyFont="1" applyBorder="1"/>
    <xf numFmtId="164" fontId="17" fillId="6" borderId="2" xfId="5" applyNumberFormat="1" applyFont="1" applyFill="1" applyBorder="1" applyAlignment="1">
      <alignment vertical="top"/>
    </xf>
    <xf numFmtId="164" fontId="4" fillId="0" borderId="2" xfId="5" applyNumberFormat="1" applyFont="1" applyBorder="1"/>
    <xf numFmtId="164" fontId="6" fillId="6" borderId="0" xfId="5" applyNumberFormat="1" applyFont="1" applyFill="1" applyBorder="1" applyAlignment="1">
      <alignment wrapText="1"/>
    </xf>
    <xf numFmtId="0" fontId="6" fillId="6" borderId="0" xfId="5" applyFont="1" applyFill="1" applyBorder="1" applyAlignment="1">
      <alignment wrapText="1"/>
    </xf>
    <xf numFmtId="0" fontId="1" fillId="6" borderId="0" xfId="5" applyFill="1"/>
    <xf numFmtId="0" fontId="6" fillId="6" borderId="2" xfId="5" applyFont="1" applyFill="1" applyBorder="1" applyAlignment="1">
      <alignment horizontal="left" vertical="top" wrapText="1"/>
    </xf>
    <xf numFmtId="0" fontId="6" fillId="6" borderId="0" xfId="5" applyFont="1" applyFill="1" applyBorder="1" applyAlignment="1">
      <alignment horizontal="center" vertical="top" wrapText="1"/>
    </xf>
    <xf numFmtId="0" fontId="6" fillId="6" borderId="0" xfId="5" applyFont="1" applyFill="1" applyBorder="1" applyAlignment="1">
      <alignment vertical="top"/>
    </xf>
    <xf numFmtId="164" fontId="17" fillId="6" borderId="0" xfId="5" applyNumberFormat="1" applyFont="1" applyFill="1" applyBorder="1" applyAlignment="1">
      <alignment vertical="top"/>
    </xf>
    <xf numFmtId="0" fontId="9" fillId="0" borderId="0" xfId="5" applyFont="1" applyBorder="1" applyAlignment="1">
      <alignment vertical="center" wrapText="1"/>
    </xf>
    <xf numFmtId="0" fontId="1" fillId="6" borderId="2" xfId="5" applyFill="1" applyBorder="1"/>
    <xf numFmtId="164" fontId="1" fillId="6" borderId="2" xfId="5" applyNumberFormat="1" applyFill="1" applyBorder="1"/>
    <xf numFmtId="164" fontId="4" fillId="6" borderId="2" xfId="5" applyNumberFormat="1" applyFont="1" applyFill="1" applyBorder="1"/>
    <xf numFmtId="0" fontId="9" fillId="8" borderId="2" xfId="5" applyFont="1" applyFill="1" applyBorder="1" applyAlignment="1">
      <alignment horizontal="center" vertical="center" wrapText="1"/>
    </xf>
    <xf numFmtId="0" fontId="19" fillId="8" borderId="2" xfId="5" applyFont="1" applyFill="1" applyBorder="1" applyAlignment="1">
      <alignment vertical="center" wrapText="1"/>
    </xf>
    <xf numFmtId="0" fontId="9" fillId="8" borderId="2" xfId="5" applyFont="1" applyFill="1" applyBorder="1" applyAlignment="1">
      <alignment vertical="center" wrapText="1"/>
    </xf>
    <xf numFmtId="0" fontId="6" fillId="6" borderId="0" xfId="5" applyFont="1" applyFill="1" applyAlignment="1">
      <alignment vertical="top" wrapText="1"/>
    </xf>
    <xf numFmtId="0" fontId="1" fillId="0" borderId="5" xfId="5" applyBorder="1"/>
    <xf numFmtId="0" fontId="6" fillId="0" borderId="5" xfId="5" applyFont="1" applyBorder="1" applyAlignment="1">
      <alignment horizontal="left" vertical="top"/>
    </xf>
    <xf numFmtId="0" fontId="1" fillId="0" borderId="2" xfId="5" applyBorder="1" applyAlignment="1">
      <alignment vertical="top"/>
    </xf>
    <xf numFmtId="0" fontId="1" fillId="0" borderId="2" xfId="5" applyFill="1" applyBorder="1" applyAlignment="1">
      <alignment vertical="top"/>
    </xf>
    <xf numFmtId="0" fontId="6" fillId="0" borderId="2" xfId="5" applyFont="1" applyBorder="1" applyAlignment="1">
      <alignment horizontal="right" vertical="top"/>
    </xf>
    <xf numFmtId="0" fontId="6" fillId="0" borderId="2" xfId="5" applyNumberFormat="1" applyFont="1" applyFill="1" applyBorder="1" applyAlignment="1">
      <alignment horizontal="center" vertical="top"/>
    </xf>
    <xf numFmtId="0" fontId="9" fillId="6" borderId="2" xfId="5" applyFont="1" applyFill="1" applyBorder="1" applyAlignment="1">
      <alignment horizontal="left" vertical="top" wrapText="1"/>
    </xf>
    <xf numFmtId="164" fontId="12" fillId="0" borderId="2" xfId="5" applyNumberFormat="1" applyFont="1" applyFill="1" applyBorder="1" applyAlignment="1">
      <alignment vertical="top"/>
    </xf>
    <xf numFmtId="0" fontId="12" fillId="0" borderId="5" xfId="5" applyFont="1" applyBorder="1" applyAlignment="1">
      <alignment horizontal="left" vertical="top"/>
    </xf>
    <xf numFmtId="0" fontId="1" fillId="0" borderId="2" xfId="5" applyFont="1" applyBorder="1"/>
    <xf numFmtId="0" fontId="1" fillId="0" borderId="2" xfId="5" applyFont="1" applyBorder="1" applyAlignment="1">
      <alignment vertical="top"/>
    </xf>
    <xf numFmtId="0" fontId="6" fillId="0" borderId="0" xfId="5" applyFont="1" applyFill="1" applyAlignment="1">
      <alignment horizontal="right"/>
    </xf>
    <xf numFmtId="0" fontId="6" fillId="0" borderId="2" xfId="5" applyFont="1" applyBorder="1"/>
    <xf numFmtId="49" fontId="6" fillId="0" borderId="2" xfId="5" applyNumberFormat="1" applyFont="1" applyBorder="1" applyAlignment="1">
      <alignment horizontal="left" vertical="top" wrapText="1"/>
    </xf>
    <xf numFmtId="0" fontId="9" fillId="0" borderId="2" xfId="5" applyFont="1" applyBorder="1" applyAlignment="1">
      <alignment horizontal="left" vertical="top" wrapText="1"/>
    </xf>
    <xf numFmtId="0" fontId="6" fillId="0" borderId="2" xfId="5" applyFont="1" applyBorder="1" applyAlignment="1">
      <alignment horizontal="center" vertical="top" wrapText="1"/>
    </xf>
    <xf numFmtId="0" fontId="6" fillId="0" borderId="2" xfId="5" applyFont="1" applyBorder="1" applyAlignment="1">
      <alignment horizontal="right" vertical="top" wrapText="1"/>
    </xf>
    <xf numFmtId="164" fontId="6" fillId="6" borderId="2" xfId="5" applyNumberFormat="1" applyFont="1" applyFill="1" applyBorder="1" applyAlignment="1" applyProtection="1">
      <alignment horizontal="right" vertical="top" wrapText="1"/>
      <protection locked="0"/>
    </xf>
    <xf numFmtId="0" fontId="17" fillId="6" borderId="0" xfId="5" applyFont="1" applyFill="1" applyBorder="1" applyAlignment="1">
      <alignment wrapText="1"/>
    </xf>
    <xf numFmtId="164" fontId="17" fillId="6" borderId="2" xfId="5" applyNumberFormat="1" applyFont="1" applyFill="1" applyBorder="1"/>
    <xf numFmtId="49" fontId="6" fillId="0" borderId="5" xfId="5" applyNumberFormat="1" applyFont="1" applyBorder="1" applyAlignment="1">
      <alignment horizontal="left" vertical="top"/>
    </xf>
    <xf numFmtId="0" fontId="13" fillId="0" borderId="0" xfId="5" applyFont="1" applyBorder="1" applyAlignment="1">
      <alignment horizontal="left" vertical="center"/>
    </xf>
    <xf numFmtId="0" fontId="6" fillId="0" borderId="0" xfId="5" applyFont="1" applyBorder="1" applyAlignment="1">
      <alignment horizontal="left" vertical="center"/>
    </xf>
    <xf numFmtId="0" fontId="1" fillId="0" borderId="4" xfId="5" applyBorder="1" applyAlignment="1">
      <alignment vertical="top"/>
    </xf>
    <xf numFmtId="0" fontId="1" fillId="0" borderId="6" xfId="5" applyBorder="1"/>
    <xf numFmtId="0" fontId="1" fillId="6" borderId="6" xfId="5" applyFill="1" applyBorder="1"/>
    <xf numFmtId="164" fontId="1" fillId="6" borderId="6" xfId="5" applyNumberFormat="1" applyFill="1" applyBorder="1"/>
    <xf numFmtId="164" fontId="4" fillId="6" borderId="6" xfId="5" applyNumberFormat="1" applyFont="1" applyFill="1" applyBorder="1"/>
    <xf numFmtId="164" fontId="1" fillId="6" borderId="5" xfId="5" applyNumberFormat="1" applyFill="1" applyBorder="1"/>
    <xf numFmtId="0" fontId="6" fillId="9" borderId="2" xfId="5" applyFont="1" applyFill="1" applyBorder="1" applyAlignment="1">
      <alignment horizontal="center" vertical="top" wrapText="1"/>
    </xf>
    <xf numFmtId="0" fontId="6" fillId="9" borderId="2" xfId="5" applyFont="1" applyFill="1" applyBorder="1" applyAlignment="1">
      <alignment vertical="top"/>
    </xf>
    <xf numFmtId="164" fontId="6" fillId="9" borderId="2" xfId="5" applyNumberFormat="1" applyFont="1" applyFill="1" applyBorder="1" applyAlignment="1">
      <alignment vertical="top"/>
    </xf>
    <xf numFmtId="164" fontId="9" fillId="9" borderId="2" xfId="5" applyNumberFormat="1" applyFont="1" applyFill="1" applyBorder="1" applyAlignment="1">
      <alignment vertical="top"/>
    </xf>
    <xf numFmtId="0" fontId="1" fillId="11" borderId="5" xfId="5" applyNumberFormat="1" applyFont="1" applyFill="1" applyBorder="1" applyAlignment="1">
      <alignment horizontal="center" wrapText="1"/>
    </xf>
    <xf numFmtId="0" fontId="1" fillId="11" borderId="2" xfId="5" applyFont="1" applyFill="1" applyBorder="1" applyAlignment="1">
      <alignment horizontal="center" wrapText="1"/>
    </xf>
    <xf numFmtId="0" fontId="1" fillId="11" borderId="2" xfId="5" applyFont="1" applyFill="1" applyBorder="1" applyAlignment="1">
      <alignment horizontal="center" vertical="center" wrapText="1"/>
    </xf>
    <xf numFmtId="0" fontId="11" fillId="11" borderId="2" xfId="2" applyNumberFormat="1" applyFont="1" applyFill="1" applyBorder="1" applyAlignment="1" applyProtection="1">
      <alignment horizontal="center" vertical="center" wrapText="1"/>
    </xf>
    <xf numFmtId="0" fontId="15" fillId="11" borderId="2" xfId="2" applyNumberFormat="1" applyFont="1" applyFill="1" applyBorder="1" applyAlignment="1" applyProtection="1">
      <alignment horizontal="center" vertical="center" wrapText="1"/>
    </xf>
    <xf numFmtId="0" fontId="16" fillId="12" borderId="2" xfId="5" applyFont="1" applyFill="1" applyBorder="1" applyAlignment="1">
      <alignment vertical="top" wrapText="1"/>
    </xf>
    <xf numFmtId="0" fontId="9" fillId="9" borderId="3" xfId="5" applyFont="1" applyFill="1" applyBorder="1" applyAlignment="1">
      <alignment horizontal="left" vertical="center"/>
    </xf>
    <xf numFmtId="0" fontId="6" fillId="9" borderId="0" xfId="5" applyFont="1" applyFill="1" applyBorder="1" applyAlignment="1">
      <alignment horizontal="left" vertical="center" wrapText="1"/>
    </xf>
    <xf numFmtId="0" fontId="9" fillId="9" borderId="2" xfId="5" applyFont="1" applyFill="1" applyBorder="1" applyAlignment="1">
      <alignment horizontal="center" vertical="center" wrapText="1"/>
    </xf>
    <xf numFmtId="0" fontId="6" fillId="9" borderId="2" xfId="5" applyFont="1" applyFill="1" applyBorder="1" applyAlignment="1">
      <alignment horizontal="left" vertical="top" wrapText="1"/>
    </xf>
    <xf numFmtId="164" fontId="17" fillId="9" borderId="2" xfId="5" applyNumberFormat="1" applyFont="1" applyFill="1" applyBorder="1" applyAlignment="1">
      <alignment vertical="top"/>
    </xf>
    <xf numFmtId="0" fontId="9" fillId="9" borderId="2" xfId="5" applyFont="1" applyFill="1" applyBorder="1" applyAlignment="1">
      <alignment vertical="top"/>
    </xf>
    <xf numFmtId="164" fontId="22" fillId="9" borderId="2" xfId="5" applyNumberFormat="1" applyFont="1" applyFill="1" applyBorder="1" applyAlignment="1">
      <alignment vertical="top"/>
    </xf>
    <xf numFmtId="0" fontId="9" fillId="10" borderId="2" xfId="5" applyFont="1" applyFill="1" applyBorder="1" applyAlignment="1">
      <alignment horizontal="center" vertical="center"/>
    </xf>
    <xf numFmtId="0" fontId="6" fillId="10" borderId="2" xfId="5" applyFont="1" applyFill="1" applyBorder="1" applyAlignment="1">
      <alignment horizontal="center" vertical="top" wrapText="1"/>
    </xf>
    <xf numFmtId="0" fontId="6" fillId="10" borderId="2" xfId="5" applyFont="1" applyFill="1" applyBorder="1" applyAlignment="1">
      <alignment vertical="top"/>
    </xf>
    <xf numFmtId="164" fontId="17" fillId="10" borderId="2" xfId="5" applyNumberFormat="1" applyFont="1" applyFill="1" applyBorder="1" applyAlignment="1">
      <alignment vertical="top"/>
    </xf>
    <xf numFmtId="49" fontId="8" fillId="12" borderId="5" xfId="2" applyNumberFormat="1" applyFont="1" applyFill="1" applyBorder="1" applyAlignment="1" applyProtection="1">
      <alignment horizontal="center" vertical="center" wrapText="1"/>
    </xf>
    <xf numFmtId="0" fontId="8" fillId="12" borderId="2" xfId="2" applyNumberFormat="1" applyFont="1" applyFill="1" applyBorder="1" applyAlignment="1" applyProtection="1">
      <alignment horizontal="center" vertical="center" wrapText="1"/>
    </xf>
    <xf numFmtId="164" fontId="9" fillId="12" borderId="2" xfId="1" applyNumberFormat="1" applyFont="1" applyFill="1" applyBorder="1" applyAlignment="1" applyProtection="1">
      <alignment horizontal="center" vertical="center" wrapText="1"/>
    </xf>
    <xf numFmtId="0" fontId="18" fillId="12" borderId="2" xfId="1" applyNumberFormat="1" applyFont="1" applyFill="1" applyBorder="1" applyAlignment="1" applyProtection="1">
      <alignment horizontal="center" vertical="center" wrapText="1"/>
    </xf>
    <xf numFmtId="0" fontId="9" fillId="12" borderId="2" xfId="1" applyNumberFormat="1" applyFont="1" applyFill="1" applyBorder="1" applyAlignment="1" applyProtection="1">
      <alignment horizontal="center" vertical="center" wrapText="1"/>
    </xf>
    <xf numFmtId="0" fontId="6" fillId="13" borderId="2" xfId="5" applyFont="1" applyFill="1" applyBorder="1" applyAlignment="1">
      <alignment horizontal="center" vertical="top" wrapText="1"/>
    </xf>
    <xf numFmtId="0" fontId="6" fillId="13" borderId="2" xfId="5" applyFont="1" applyFill="1" applyBorder="1" applyAlignment="1">
      <alignment vertical="top"/>
    </xf>
    <xf numFmtId="164" fontId="6" fillId="13" borderId="2" xfId="5" applyNumberFormat="1" applyFont="1" applyFill="1" applyBorder="1" applyAlignment="1">
      <alignment vertical="top"/>
    </xf>
    <xf numFmtId="164" fontId="9" fillId="13" borderId="2" xfId="5" applyNumberFormat="1" applyFont="1" applyFill="1" applyBorder="1" applyAlignment="1">
      <alignment vertical="top"/>
    </xf>
    <xf numFmtId="0" fontId="9" fillId="9" borderId="6" xfId="5" applyFont="1" applyFill="1" applyBorder="1" applyAlignment="1">
      <alignment vertical="center" wrapText="1"/>
    </xf>
    <xf numFmtId="0" fontId="9" fillId="9" borderId="5" xfId="5" applyFont="1" applyFill="1" applyBorder="1" applyAlignment="1">
      <alignment vertical="center" wrapText="1"/>
    </xf>
    <xf numFmtId="0" fontId="1" fillId="13" borderId="2" xfId="5" applyFill="1" applyBorder="1" applyAlignment="1">
      <alignment vertical="top"/>
    </xf>
    <xf numFmtId="0" fontId="1" fillId="13" borderId="5" xfId="5" applyFill="1" applyBorder="1"/>
    <xf numFmtId="0" fontId="1" fillId="13" borderId="2" xfId="5" applyFill="1" applyBorder="1"/>
    <xf numFmtId="164" fontId="1" fillId="13" borderId="2" xfId="5" applyNumberFormat="1" applyFill="1" applyBorder="1"/>
    <xf numFmtId="164" fontId="4" fillId="13" borderId="2" xfId="5" applyNumberFormat="1" applyFont="1" applyFill="1" applyBorder="1"/>
    <xf numFmtId="0" fontId="25" fillId="9" borderId="6" xfId="5" applyFont="1" applyFill="1" applyBorder="1" applyAlignment="1">
      <alignment horizontal="left" vertical="center"/>
    </xf>
    <xf numFmtId="0" fontId="9" fillId="9" borderId="6" xfId="5" applyFont="1" applyFill="1" applyBorder="1" applyAlignment="1">
      <alignment horizontal="left" vertical="center"/>
    </xf>
    <xf numFmtId="0" fontId="6" fillId="9" borderId="6" xfId="5" applyFont="1" applyFill="1" applyBorder="1" applyAlignment="1">
      <alignment horizontal="left" vertical="center" wrapText="1"/>
    </xf>
    <xf numFmtId="0" fontId="1" fillId="9" borderId="6" xfId="5" applyFont="1" applyFill="1" applyBorder="1" applyAlignment="1">
      <alignment vertical="center" wrapText="1"/>
    </xf>
    <xf numFmtId="164" fontId="6" fillId="9" borderId="6" xfId="5" applyNumberFormat="1" applyFont="1" applyFill="1" applyBorder="1" applyAlignment="1">
      <alignment wrapText="1"/>
    </xf>
    <xf numFmtId="0" fontId="6" fillId="9" borderId="6" xfId="5" applyFont="1" applyFill="1" applyBorder="1" applyAlignment="1">
      <alignment wrapText="1"/>
    </xf>
    <xf numFmtId="0" fontId="9" fillId="9" borderId="6" xfId="5" applyFont="1" applyFill="1" applyBorder="1" applyAlignment="1">
      <alignment wrapText="1"/>
    </xf>
    <xf numFmtId="164" fontId="6" fillId="6" borderId="0" xfId="5" applyNumberFormat="1" applyFont="1" applyFill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" applyFont="1" applyAlignment="1">
      <alignment vertical="top" wrapText="1"/>
    </xf>
    <xf numFmtId="49" fontId="6" fillId="0" borderId="7" xfId="5" applyNumberFormat="1" applyFont="1" applyFill="1" applyBorder="1" applyAlignment="1">
      <alignment horizontal="center" vertical="center" wrapText="1"/>
    </xf>
    <xf numFmtId="49" fontId="6" fillId="0" borderId="8" xfId="5" applyNumberFormat="1" applyFont="1" applyFill="1" applyBorder="1" applyAlignment="1">
      <alignment horizontal="center" vertical="center" wrapText="1"/>
    </xf>
    <xf numFmtId="0" fontId="9" fillId="0" borderId="7" xfId="5" applyFont="1" applyFill="1" applyBorder="1" applyAlignment="1">
      <alignment horizontal="left" vertical="center" wrapText="1"/>
    </xf>
    <xf numFmtId="0" fontId="9" fillId="0" borderId="8" xfId="5" applyFont="1" applyFill="1" applyBorder="1" applyAlignment="1">
      <alignment horizontal="left" vertical="center" wrapText="1"/>
    </xf>
    <xf numFmtId="0" fontId="1" fillId="0" borderId="7" xfId="5" applyFill="1" applyBorder="1" applyAlignment="1">
      <alignment horizontal="center" vertical="center"/>
    </xf>
    <xf numFmtId="0" fontId="1" fillId="0" borderId="8" xfId="5" applyFill="1" applyBorder="1" applyAlignment="1">
      <alignment horizontal="center" vertical="center"/>
    </xf>
    <xf numFmtId="49" fontId="6" fillId="0" borderId="7" xfId="5" applyNumberFormat="1" applyFont="1" applyFill="1" applyBorder="1" applyAlignment="1">
      <alignment horizontal="left" vertical="center" wrapText="1"/>
    </xf>
    <xf numFmtId="49" fontId="6" fillId="0" borderId="8" xfId="5" applyNumberFormat="1" applyFont="1" applyFill="1" applyBorder="1" applyAlignment="1">
      <alignment horizontal="left" vertical="center" wrapText="1"/>
    </xf>
    <xf numFmtId="0" fontId="1" fillId="0" borderId="7" xfId="5" applyBorder="1" applyAlignment="1">
      <alignment horizontal="left" vertical="center"/>
    </xf>
    <xf numFmtId="0" fontId="1" fillId="0" borderId="8" xfId="5" applyBorder="1" applyAlignment="1">
      <alignment horizontal="left" vertical="center"/>
    </xf>
    <xf numFmtId="0" fontId="9" fillId="9" borderId="4" xfId="5" applyFont="1" applyFill="1" applyBorder="1" applyAlignment="1">
      <alignment horizontal="center" vertical="center" wrapText="1"/>
    </xf>
    <xf numFmtId="0" fontId="9" fillId="9" borderId="6" xfId="5" applyFont="1" applyFill="1" applyBorder="1" applyAlignment="1">
      <alignment horizontal="center" vertical="center" wrapText="1"/>
    </xf>
    <xf numFmtId="0" fontId="6" fillId="7" borderId="0" xfId="5" applyFont="1" applyFill="1" applyAlignment="1">
      <alignment horizontal="left" vertical="top" wrapText="1"/>
    </xf>
    <xf numFmtId="0" fontId="6" fillId="9" borderId="0" xfId="5" applyFont="1" applyFill="1" applyAlignment="1">
      <alignment horizontal="center" vertical="top" wrapText="1"/>
    </xf>
    <xf numFmtId="0" fontId="6" fillId="0" borderId="0" xfId="5" applyFont="1" applyFill="1" applyBorder="1" applyAlignment="1">
      <alignment vertical="top" wrapText="1"/>
    </xf>
    <xf numFmtId="0" fontId="6" fillId="0" borderId="0" xfId="5" applyFont="1" applyAlignment="1">
      <alignment horizontal="left" vertical="top" wrapText="1"/>
    </xf>
    <xf numFmtId="0" fontId="9" fillId="13" borderId="4" xfId="5" applyFont="1" applyFill="1" applyBorder="1" applyAlignment="1">
      <alignment horizontal="center" vertical="top"/>
    </xf>
    <xf numFmtId="0" fontId="9" fillId="13" borderId="6" xfId="5" applyFont="1" applyFill="1" applyBorder="1" applyAlignment="1">
      <alignment horizontal="center" vertical="top"/>
    </xf>
    <xf numFmtId="0" fontId="9" fillId="13" borderId="5" xfId="5" applyFont="1" applyFill="1" applyBorder="1" applyAlignment="1">
      <alignment horizontal="center" vertical="top"/>
    </xf>
    <xf numFmtId="0" fontId="9" fillId="9" borderId="4" xfId="5" applyFont="1" applyFill="1" applyBorder="1" applyAlignment="1">
      <alignment horizontal="center" vertical="center"/>
    </xf>
    <xf numFmtId="0" fontId="9" fillId="9" borderId="6" xfId="5" applyFont="1" applyFill="1" applyBorder="1" applyAlignment="1">
      <alignment horizontal="center" vertical="center"/>
    </xf>
    <xf numFmtId="0" fontId="9" fillId="9" borderId="5" xfId="5" applyFont="1" applyFill="1" applyBorder="1" applyAlignment="1">
      <alignment horizontal="center" vertical="center"/>
    </xf>
    <xf numFmtId="0" fontId="1" fillId="0" borderId="7" xfId="5" applyBorder="1" applyAlignment="1">
      <alignment horizontal="center" vertical="center"/>
    </xf>
    <xf numFmtId="0" fontId="1" fillId="0" borderId="8" xfId="5" applyBorder="1" applyAlignment="1">
      <alignment horizontal="center" vertical="center"/>
    </xf>
    <xf numFmtId="0" fontId="6" fillId="0" borderId="7" xfId="5" applyFont="1" applyBorder="1" applyAlignment="1">
      <alignment horizontal="left" vertical="center"/>
    </xf>
    <xf numFmtId="0" fontId="6" fillId="0" borderId="8" xfId="5" applyFont="1" applyBorder="1" applyAlignment="1">
      <alignment horizontal="left" vertical="center"/>
    </xf>
    <xf numFmtId="0" fontId="9" fillId="0" borderId="7" xfId="5" applyFont="1" applyBorder="1" applyAlignment="1">
      <alignment horizontal="left" vertical="center"/>
    </xf>
    <xf numFmtId="0" fontId="9" fillId="0" borderId="8" xfId="5" applyFont="1" applyBorder="1" applyAlignment="1">
      <alignment horizontal="left" vertical="center"/>
    </xf>
  </cellXfs>
  <cellStyles count="6">
    <cellStyle name="Comma" xfId="1" builtinId="3"/>
    <cellStyle name="Normal" xfId="0" builtinId="0"/>
    <cellStyle name="Normal 2" xfId="5"/>
    <cellStyle name="Normal_D" xfId="2"/>
    <cellStyle name="SAPBEXHLevel2" xfId="3"/>
    <cellStyle name="SAPBEXHLevel3" xfId="4"/>
  </cellStyles>
  <dxfs count="0"/>
  <tableStyles count="0" defaultTableStyle="TableStyleMedium9" defaultPivotStyle="PivotStyleLight16"/>
  <colors>
    <mruColors>
      <color rgb="FFFFFF99"/>
      <color rgb="FF4DE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3</xdr:row>
          <xdr:rowOff>238125</xdr:rowOff>
        </xdr:from>
        <xdr:to>
          <xdr:col>11</xdr:col>
          <xdr:colOff>533400</xdr:colOff>
          <xdr:row>3</xdr:row>
          <xdr:rowOff>561975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r-H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Provjeri podatke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reemail.net.hr/aztn%20kultu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reemail.net.hr/AZTN%20S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 državnih potpora"/>
      <sheetName val="Potpore male vrijednosti"/>
      <sheetName val="Upute"/>
      <sheetName val="Šifrarnici"/>
    </sheetNames>
    <sheetDataSet>
      <sheetData sheetId="0"/>
      <sheetData sheetId="1"/>
      <sheetData sheetId="2"/>
      <sheetData sheetId="3">
        <row r="2">
          <cell r="A2" t="str">
            <v>01 Biljna i stočarska  proizvodnja, lovstvo i uslužne djelatnosti povezane s njima</v>
          </cell>
          <cell r="E2" t="str">
            <v>A1 - Subvencije</v>
          </cell>
          <cell r="G2" t="str">
            <v>Program</v>
          </cell>
          <cell r="K2" t="str">
            <v>513, Ministarstvo financija</v>
          </cell>
        </row>
        <row r="3">
          <cell r="A3" t="str">
            <v>02 Šumarstvo i sječa drva</v>
          </cell>
          <cell r="E3" t="str">
            <v>A1 - Neposredne subvencije kamata</v>
          </cell>
          <cell r="G3" t="str">
            <v>Pojedinačna</v>
          </cell>
          <cell r="K3" t="str">
            <v>526, Ministarstvo gospodarstva, rada i poduzetništva</v>
          </cell>
        </row>
        <row r="4">
          <cell r="A4" t="str">
            <v>03 Ribarstvo</v>
          </cell>
          <cell r="E4" t="str">
            <v>A1 - Oprost duga po osnovi zajma za poduzetnike</v>
          </cell>
          <cell r="K4" t="str">
            <v>532, Ministarstvo kulture</v>
          </cell>
        </row>
        <row r="5">
          <cell r="A5" t="str">
            <v>05 Vađenje ugljena i lignita</v>
          </cell>
          <cell r="E5" t="str">
            <v>A1 - Prisilna nagodba i stečaj poduzetnika</v>
          </cell>
          <cell r="K5" t="str">
            <v>530-1, Ministarstvo mora, prometa i infrastrukture</v>
          </cell>
        </row>
        <row r="6">
          <cell r="A6" t="str">
            <v>06 Vađenje sirove nafte i prirodnog plina</v>
          </cell>
          <cell r="E6" t="str">
            <v>A1 - RTV prstojba</v>
          </cell>
          <cell r="K6" t="str">
            <v>519, Ministarstvo obitelji, branitelja i međugeneracijske solidarnosti</v>
          </cell>
        </row>
        <row r="7">
          <cell r="A7" t="str">
            <v>07 Vađenje metalnih ruda</v>
          </cell>
          <cell r="E7" t="str">
            <v>A2 - Oprost poreza, porezna oslobođenja, izuzeća i olakšice</v>
          </cell>
          <cell r="K7" t="str">
            <v>525-1, Ministarstvo poljoprivrede, ribarstva i ruralnog razvoja</v>
          </cell>
        </row>
        <row r="8">
          <cell r="A8" t="str">
            <v>08 Ostalo rudarstvo i vađenje</v>
          </cell>
          <cell r="E8" t="str">
            <v>A2 - Snižavanje, oslobođenje, olakšice, izuzeće i oprost plaćanja doprinosa</v>
          </cell>
          <cell r="K8" t="str">
            <v>538, Ministarstvo regionalnog razvoja, šumarstva i vodnog gospodarstva</v>
          </cell>
        </row>
        <row r="9">
          <cell r="A9" t="str">
            <v>09 Pomoćne uslužne djelatnosti u rudarstvu</v>
          </cell>
          <cell r="E9" t="str">
            <v>A2 - Odgode pri plaćanju poreza</v>
          </cell>
          <cell r="K9" t="str">
            <v>529, Ministarstvo turizma</v>
          </cell>
        </row>
        <row r="10">
          <cell r="A10" t="str">
            <v>10 Proizvodnja prehrambenih proizvoda</v>
          </cell>
          <cell r="E10" t="str">
            <v>A2 - Otpis duga</v>
          </cell>
          <cell r="K10" t="str">
            <v>531, Ministarstvo zaštite okoliša, prostornog uređenja i graditeljstva</v>
          </cell>
        </row>
        <row r="11">
          <cell r="A11" t="str">
            <v>11 Proizvodnja pića</v>
          </cell>
          <cell r="E11" t="str">
            <v>A2 - Odgode pri podmirenju duga</v>
          </cell>
          <cell r="K11" t="str">
            <v>533, Ministarstvo znanosti, obrazovanja i športa</v>
          </cell>
        </row>
        <row r="12">
          <cell r="A12" t="str">
            <v>12 Proizvodnja duhanskih proizvoda</v>
          </cell>
          <cell r="E12" t="str">
            <v>B1 - Kapitalna ulaganja</v>
          </cell>
          <cell r="K12" t="str">
            <v>563-6, Fond za obnovu i razvoj grada Vukovara</v>
          </cell>
        </row>
        <row r="13">
          <cell r="A13" t="str">
            <v>13 Proizvodnja tekstila</v>
          </cell>
          <cell r="E13" t="str">
            <v>B1 - Pretvaranje duga u vlasnički udjel</v>
          </cell>
          <cell r="K13" t="str">
            <v>563-5, Fond za profesionalnu rehabilitaciju i zapošljavanje osoba s invaliditetom</v>
          </cell>
        </row>
        <row r="14">
          <cell r="A14" t="str">
            <v>14 Proizvodnja odjeće</v>
          </cell>
          <cell r="E14" t="str">
            <v>B1 - Prodaja državne imovine pod povoljnim uvjetima</v>
          </cell>
          <cell r="K14" t="str">
            <v>563-2, Fond za razvoj i zapošljavanje</v>
          </cell>
        </row>
        <row r="15">
          <cell r="A15" t="str">
            <v>15 Proizvodnja kože i srodnih proizvoda</v>
          </cell>
          <cell r="E15" t="str">
            <v>B1 - Odricanje od dobiti poduzetnika</v>
          </cell>
          <cell r="K15" t="str">
            <v>563-4, Fond za regionalni razvoj</v>
          </cell>
        </row>
        <row r="16">
          <cell r="A16" t="str">
            <v>16 Prerada drva i proizvoda od drva i pluta, osim namještaja; proizvodnja proizvoda od slame i pletarskih materijala</v>
          </cell>
          <cell r="E16" t="str">
            <v>C1 - Povoljni zajmovi</v>
          </cell>
          <cell r="K16" t="str">
            <v>563-3, Fond za zaštitu okoliša i energetsku učinkovitost</v>
          </cell>
        </row>
        <row r="17">
          <cell r="A17" t="str">
            <v>17 Proizvodnja papira i proizvoda od papira</v>
          </cell>
          <cell r="E17" t="str">
            <v>C1 - Zajmovi poduzetnicima u teškoćama</v>
          </cell>
          <cell r="K17" t="str">
            <v>563-1, Hrvatski fond za privatizaciju</v>
          </cell>
        </row>
        <row r="18">
          <cell r="A18" t="str">
            <v>18 Tiskanje i umnožavanje snimljenih zapisa</v>
          </cell>
          <cell r="E18" t="str">
            <v>D - Jamstva</v>
          </cell>
          <cell r="K18" t="str">
            <v>530-2, Agencija za obalni linijski pomorski promet</v>
          </cell>
        </row>
        <row r="19">
          <cell r="A19" t="str">
            <v>19 Proizvodnja koksa i rafiniranih naftnih proizvoda</v>
          </cell>
          <cell r="E19" t="str">
            <v>D - Plaćanja za aktivirana jamstva</v>
          </cell>
          <cell r="K19" t="str">
            <v>250, Državna agencija za osiguranje štednih uloga i sanaciju banaka</v>
          </cell>
        </row>
        <row r="20">
          <cell r="A20" t="str">
            <v>20 Proizvodnja kemikalija i kemijskih proizvoda</v>
          </cell>
          <cell r="E20" t="str">
            <v>E1 - Ostalo</v>
          </cell>
          <cell r="K20" t="str">
            <v>567, Hrvatska agencija za malo gospodarstvo</v>
          </cell>
        </row>
        <row r="21">
          <cell r="A21" t="str">
            <v>21 Proizvodnja osnovnih farmaceutskih proizvoda i farmaceutskih pripravaka</v>
          </cell>
          <cell r="K21" t="str">
            <v>376-1, Hrvatska agencija za poštu i elektroničke komunikacije</v>
          </cell>
        </row>
        <row r="22">
          <cell r="A22" t="str">
            <v>22 Proizvodnja proizvoda od gume i plastike</v>
          </cell>
          <cell r="K22" t="str">
            <v>341, Hrvatski zavod za mirovinsko osiguranje</v>
          </cell>
        </row>
        <row r="23">
          <cell r="A23" t="str">
            <v>23 Proizvodnja ostalih nemetalnih mineralnih proizvoda</v>
          </cell>
          <cell r="K23" t="str">
            <v>344, Hrvatski zavod za zapošljavanje</v>
          </cell>
        </row>
        <row r="24">
          <cell r="A24" t="str">
            <v>24 Proizvodnja metala</v>
          </cell>
          <cell r="K24" t="str">
            <v>338, Hrvatski zavod za zdravstveno osiguranje</v>
          </cell>
        </row>
        <row r="25">
          <cell r="A25" t="str">
            <v>25 Proizvodnja gotovih metalnih proizvoda, osim strojeva i opreme</v>
          </cell>
          <cell r="K25" t="str">
            <v>304, Hrvatska banka za obnovu i razvitak</v>
          </cell>
        </row>
        <row r="26">
          <cell r="A26" t="str">
            <v>26 Proizvodnja računala te elektroničkih i optičkih proizvoda</v>
          </cell>
          <cell r="K26" t="str">
            <v>530, Ministarstvo mora, turizma, prometa i razvitka</v>
          </cell>
        </row>
        <row r="27">
          <cell r="A27" t="str">
            <v>27 Proizvodnja električne opreme</v>
          </cell>
          <cell r="K27" t="str">
            <v>525, Ministarstvo poljoprivrede, šumarstva i vodnog gospodarstva</v>
          </cell>
        </row>
        <row r="28">
          <cell r="A28" t="str">
            <v>28 Proizvodnja strojeva i uređaja, d. n.</v>
          </cell>
          <cell r="K28" t="str">
            <v>376, Hrvatska agencija za telekomunikacije</v>
          </cell>
        </row>
        <row r="29">
          <cell r="A29" t="str">
            <v>29 Proizvodnja motornih vozila, prikolica i poluprikolica</v>
          </cell>
        </row>
        <row r="30">
          <cell r="A30" t="str">
            <v>30 Proizvodnja ostalih prijevoznih sredstava</v>
          </cell>
        </row>
        <row r="31">
          <cell r="A31" t="str">
            <v>31 Proizvodnja namještaja</v>
          </cell>
        </row>
        <row r="32">
          <cell r="A32" t="str">
            <v>32 Ostala prerađivačka industrija</v>
          </cell>
        </row>
        <row r="33">
          <cell r="A33" t="str">
            <v>33 Popravak i instaliranje strojeva i opreme</v>
          </cell>
        </row>
        <row r="34">
          <cell r="A34" t="str">
            <v>35 Opskrba električnom energijom, plinom, parom i klimatizacija</v>
          </cell>
        </row>
        <row r="35">
          <cell r="A35" t="str">
            <v>36 Skupljanje, pročišćavanje i opskrba vodom</v>
          </cell>
        </row>
        <row r="36">
          <cell r="A36" t="str">
            <v>37 Uklanjanje otpadnih voda</v>
          </cell>
        </row>
        <row r="37">
          <cell r="A37" t="str">
            <v>38 Skupljanje otpada, djelatnosti obrade i zbrinjavanja otpada; oporaba materijala</v>
          </cell>
        </row>
        <row r="38">
          <cell r="A38" t="str">
            <v>39 Djelatnosti sanacije okoliša te ostale djelatnosti gospodarenja otpadom</v>
          </cell>
        </row>
        <row r="39">
          <cell r="A39" t="str">
            <v>41 Gradnja zgrada</v>
          </cell>
        </row>
        <row r="40">
          <cell r="A40" t="str">
            <v>42 Gradnja građevina niskogradnje</v>
          </cell>
        </row>
        <row r="41">
          <cell r="A41" t="str">
            <v>43 Specijalizirane građevinske djelatnosti</v>
          </cell>
        </row>
        <row r="42">
          <cell r="A42" t="str">
            <v>45 Trgovina na veliko i na malo motornim vozilima i motociklima; popravak motornih vozila i motocikala</v>
          </cell>
        </row>
        <row r="43">
          <cell r="A43" t="str">
            <v>46 Trgovina na veliko, osim trgovine motornim vozilima i motociklima</v>
          </cell>
        </row>
        <row r="44">
          <cell r="A44" t="str">
            <v>47 Trgovina na malo, osim trgovine motornim vozilima i motociklima</v>
          </cell>
        </row>
        <row r="45">
          <cell r="A45" t="str">
            <v>49 Kopneni prijevoz i cjevovodni transport</v>
          </cell>
        </row>
        <row r="46">
          <cell r="A46" t="str">
            <v>50 Vodeni prijevoz</v>
          </cell>
        </row>
        <row r="47">
          <cell r="A47" t="str">
            <v>51 Zračni prijevoz</v>
          </cell>
        </row>
        <row r="48">
          <cell r="A48" t="str">
            <v>52 Skladištenje i prateće djelatnosti u prijevozu</v>
          </cell>
        </row>
        <row r="49">
          <cell r="A49" t="str">
            <v>53 Poštanske i kurirske djelatnosti</v>
          </cell>
        </row>
        <row r="50">
          <cell r="A50" t="str">
            <v>55 Smještaj</v>
          </cell>
        </row>
        <row r="51">
          <cell r="A51" t="str">
            <v>56 Djelatnosti pripreme i usluživanja hrane i pića</v>
          </cell>
        </row>
        <row r="52">
          <cell r="A52" t="str">
            <v>58 Izdavačke djelatnosti</v>
          </cell>
        </row>
        <row r="53">
          <cell r="A53" t="str">
            <v>59 Proizvodnja filmova, videofilmova i televizijskog programa, djelatnosti snimanja zvučnih zapisa i izdavanja glazbenih zapisa</v>
          </cell>
        </row>
        <row r="54">
          <cell r="A54" t="str">
            <v>60 Emitiranje programa</v>
          </cell>
        </row>
        <row r="55">
          <cell r="A55" t="str">
            <v>61 Telekomunikacije</v>
          </cell>
        </row>
        <row r="56">
          <cell r="A56" t="str">
            <v>62 Računalno programiranje, savjetovanje i djelatnosti povezane s njima</v>
          </cell>
        </row>
        <row r="57">
          <cell r="A57" t="str">
            <v>63 Informacijske uslužne djelatnosti</v>
          </cell>
        </row>
        <row r="58">
          <cell r="A58" t="str">
            <v>64 Financijske uslužne djelatnosti, osim osiguranja i mirovinskih fondova</v>
          </cell>
        </row>
        <row r="59">
          <cell r="A59" t="str">
            <v>65 Osiguranje, reosiguranje i mirovinski fondovi, osim, obveznoga socijalnog osiguranja</v>
          </cell>
        </row>
        <row r="60">
          <cell r="A60" t="str">
            <v>66 Pomoćne djelatnosti kod financijskih usluga i djelatnosti osiguranja</v>
          </cell>
        </row>
        <row r="61">
          <cell r="A61" t="str">
            <v>68 Poslovanje nekretninama</v>
          </cell>
        </row>
        <row r="62">
          <cell r="A62" t="str">
            <v>69 Pravne i računovodstvene djelatnosti</v>
          </cell>
        </row>
        <row r="63">
          <cell r="A63" t="str">
            <v>70 Upravljačke djelatnosti; savjetovanje u vezi s upravljanjem</v>
          </cell>
        </row>
        <row r="64">
          <cell r="A64" t="str">
            <v>71 Arhitektonske djelatnosti i inženjerstvo; tehničko ispitivanje i analiza</v>
          </cell>
        </row>
        <row r="65">
          <cell r="A65" t="str">
            <v>72 Znanstveno istraživanje i razvoj</v>
          </cell>
        </row>
        <row r="66">
          <cell r="A66" t="str">
            <v>73 Promidžba (reklama i propaganda) i istraživanje tržišta</v>
          </cell>
        </row>
        <row r="67">
          <cell r="A67" t="str">
            <v>74 Ostale stručne, znanstvene i tehničke djelatnosti</v>
          </cell>
        </row>
        <row r="68">
          <cell r="A68" t="str">
            <v>75 Veterinarske djelatnosti</v>
          </cell>
        </row>
        <row r="69">
          <cell r="A69" t="str">
            <v>77 Djelatnosti iznajmljivanja i davanja u zakup (leasing)</v>
          </cell>
        </row>
        <row r="70">
          <cell r="A70" t="str">
            <v>78 Djelatnosti zapošljavanja</v>
          </cell>
        </row>
        <row r="71">
          <cell r="A71" t="str">
            <v>79 Putničke agencije, organizatori putovanja (turoperatori) i ostale rezervacijske usluge te djelatnosti povezane s njima</v>
          </cell>
        </row>
        <row r="72">
          <cell r="A72" t="str">
            <v>80 Zaštitne i istražne djelatnosti</v>
          </cell>
        </row>
        <row r="73">
          <cell r="A73" t="str">
            <v>81 Usluge u vezi s upravljanjem i održavanjem zgrada te djelatnosti uređenja krajolika</v>
          </cell>
        </row>
        <row r="74">
          <cell r="A74" t="str">
            <v>82 Uredske administrativne i pomoćne djelatnosti te ostale poslovne pomoćne djelatnosti</v>
          </cell>
        </row>
        <row r="75">
          <cell r="A75" t="str">
            <v>84 Javna uprava i obrana; obvezno socijalno osiguranje</v>
          </cell>
        </row>
        <row r="76">
          <cell r="A76" t="str">
            <v>85 Obrazovanje</v>
          </cell>
        </row>
        <row r="77">
          <cell r="A77" t="str">
            <v>86 Djelatnosti zdravstvene zaštite</v>
          </cell>
        </row>
        <row r="78">
          <cell r="A78" t="str">
            <v>87 Djelatnosti socijalne skrbi sa smještajem</v>
          </cell>
        </row>
        <row r="79">
          <cell r="A79" t="str">
            <v>88 Djelatnosti socijalne skrbi bez smještaja</v>
          </cell>
        </row>
        <row r="80">
          <cell r="A80" t="str">
            <v>90 Kreativne, umjetničke i zabavne djelatnosti</v>
          </cell>
        </row>
        <row r="81">
          <cell r="A81" t="str">
            <v>91 Knjižnice, arhivi, muzeji i ostale kulturne djelatnosti</v>
          </cell>
        </row>
        <row r="82">
          <cell r="A82" t="str">
            <v>92 Djelatnosti kockanja i klađenja</v>
          </cell>
        </row>
        <row r="83">
          <cell r="A83" t="str">
            <v>93 Sportske djelatnosti te zabavne i rekreacijske djelatnosti</v>
          </cell>
        </row>
        <row r="84">
          <cell r="A84" t="str">
            <v>94 Djelatnosti članskih organizacija</v>
          </cell>
        </row>
        <row r="85">
          <cell r="A85" t="str">
            <v>95 Popravak računala i predmeta za osobnu uporabu i kućanstvo</v>
          </cell>
        </row>
        <row r="86">
          <cell r="A86" t="str">
            <v>96 Ostale osobne uslužne djelatnosti</v>
          </cell>
        </row>
        <row r="87">
          <cell r="A87" t="str">
            <v>97 Djelatnosti kućanstava koja zapošljavaju poslugu</v>
          </cell>
        </row>
        <row r="88">
          <cell r="A88" t="str">
            <v>98 Djelatnosti privatnih kućanstava koja proizvode različitu robu i obavljaju različite usluge za vlastite potrebe</v>
          </cell>
        </row>
        <row r="89">
          <cell r="A89" t="str">
            <v>99 Djelatnosti izvanteritorijalnih organizacija i tijela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 državnih potpora"/>
      <sheetName val="Potpore male vrijednosti"/>
      <sheetName val="Upute"/>
      <sheetName val="Šifrarnici"/>
    </sheetNames>
    <sheetDataSet>
      <sheetData sheetId="0"/>
      <sheetData sheetId="1"/>
      <sheetData sheetId="2"/>
      <sheetData sheetId="3">
        <row r="2">
          <cell r="A2" t="str">
            <v>01 Biljna i stočarska  proizvodnja, lovstvo i uslužne djelatnosti povezane s njima</v>
          </cell>
          <cell r="I2" t="str">
            <v>BJELOVARSKO-BILOGORSKA ŽUPANIJA</v>
          </cell>
        </row>
        <row r="3">
          <cell r="A3" t="str">
            <v>02 Šumarstvo i sječa drva</v>
          </cell>
          <cell r="I3" t="str">
            <v>BRODSKO-POSAVSKA ŽUPANIJA</v>
          </cell>
        </row>
        <row r="4">
          <cell r="A4" t="str">
            <v>03 Ribarstvo</v>
          </cell>
          <cell r="I4" t="str">
            <v>DUBROVAČKO-NERETVANSKA ŽUPANIJA</v>
          </cell>
        </row>
        <row r="5">
          <cell r="A5" t="str">
            <v>05 Vađenje ugljena i lignita</v>
          </cell>
          <cell r="I5" t="str">
            <v>GRAD ZAGREB</v>
          </cell>
        </row>
        <row r="6">
          <cell r="A6" t="str">
            <v>06 Vađenje sirove nafte i prirodnog plina</v>
          </cell>
          <cell r="I6" t="str">
            <v>ISTARSKA ŽUPANIJA</v>
          </cell>
        </row>
        <row r="7">
          <cell r="A7" t="str">
            <v>07 Vađenje metalnih ruda</v>
          </cell>
          <cell r="I7" t="str">
            <v>KARLOVAČKA ŽUPANIJA</v>
          </cell>
        </row>
        <row r="8">
          <cell r="A8" t="str">
            <v>08 Ostalo rudarstvo i vađenje</v>
          </cell>
          <cell r="I8" t="str">
            <v>KOPRIVNIČKO-KRIŽEVAČKA ŽUPANIJA</v>
          </cell>
        </row>
        <row r="9">
          <cell r="A9" t="str">
            <v>09 Pomoćne uslužne djelatnosti u rudarstvu</v>
          </cell>
          <cell r="I9" t="str">
            <v>KRAPINSKO-ZAGORSKA ŽUPANIJA</v>
          </cell>
        </row>
        <row r="10">
          <cell r="A10" t="str">
            <v>10 Proizvodnja prehrambenih proizvoda</v>
          </cell>
          <cell r="I10" t="str">
            <v>LIČKO-SENJSKA ŽUPANIJA</v>
          </cell>
        </row>
        <row r="11">
          <cell r="A11" t="str">
            <v>11 Proizvodnja pića</v>
          </cell>
          <cell r="I11" t="str">
            <v>MEĐIMURSKA ŽUPANIJA</v>
          </cell>
        </row>
        <row r="12">
          <cell r="A12" t="str">
            <v>12 Proizvodnja duhanskih proizvoda</v>
          </cell>
          <cell r="I12" t="str">
            <v>OSJEČKO-BARANJSKA ŽUPANIJA</v>
          </cell>
        </row>
        <row r="13">
          <cell r="A13" t="str">
            <v>13 Proizvodnja tekstila</v>
          </cell>
          <cell r="I13" t="str">
            <v>POŽEŠKO-SLAVONSKA ŽUPANIJA</v>
          </cell>
        </row>
        <row r="14">
          <cell r="A14" t="str">
            <v>14 Proizvodnja odjeće</v>
          </cell>
          <cell r="I14" t="str">
            <v>PRIMORSKO-GORANSKA ŽUPANIJA</v>
          </cell>
        </row>
        <row r="15">
          <cell r="A15" t="str">
            <v>15 Proizvodnja kože i srodnih proizvoda</v>
          </cell>
          <cell r="I15" t="str">
            <v>SISAČKO-MOSLAVAČKA ŽUPANIJA</v>
          </cell>
        </row>
        <row r="16">
          <cell r="A16" t="str">
            <v>16 Prerada drva i proizvoda od drva i pluta, osim namještaja; proizvodnja proizvoda od slame i pletarskih materijala</v>
          </cell>
          <cell r="I16" t="str">
            <v>SPLITSKO-DALMATINSKA ŽUPANIJA</v>
          </cell>
        </row>
        <row r="17">
          <cell r="A17" t="str">
            <v>17 Proizvodnja papira i proizvoda od papira</v>
          </cell>
          <cell r="I17" t="str">
            <v>ŠIBENSKO-KNINSKA ŽUPANIJA</v>
          </cell>
        </row>
        <row r="18">
          <cell r="A18" t="str">
            <v>18 Tiskanje i umnožavanje snimljenih zapisa</v>
          </cell>
          <cell r="I18" t="str">
            <v>VARAŽDINSKA ŽUPANIJA</v>
          </cell>
        </row>
        <row r="19">
          <cell r="A19" t="str">
            <v>19 Proizvodnja koksa i rafiniranih naftnih proizvoda</v>
          </cell>
          <cell r="I19" t="str">
            <v>VIROVITIČKO-PODRAVSKA</v>
          </cell>
        </row>
        <row r="20">
          <cell r="A20" t="str">
            <v>20 Proizvodnja kemikalija i kemijskih proizvoda</v>
          </cell>
          <cell r="I20" t="str">
            <v>VUKOVARSKO-SRIJEMSKA ŽUPANIJA</v>
          </cell>
        </row>
        <row r="21">
          <cell r="A21" t="str">
            <v>21 Proizvodnja osnovnih farmaceutskih proizvoda i farmaceutskih pripravaka</v>
          </cell>
          <cell r="I21" t="str">
            <v>ZADARSKA ŽUPANIJA</v>
          </cell>
        </row>
        <row r="22">
          <cell r="A22" t="str">
            <v>22 Proizvodnja proizvoda od gume i plastike</v>
          </cell>
          <cell r="I22" t="str">
            <v>ZAGREBAČKA ŽUPANIJA</v>
          </cell>
        </row>
        <row r="23">
          <cell r="A23" t="str">
            <v>23 Proizvodnja ostalih nemetalnih mineralnih proizvoda</v>
          </cell>
        </row>
        <row r="24">
          <cell r="A24" t="str">
            <v>24 Proizvodnja metala</v>
          </cell>
        </row>
        <row r="25">
          <cell r="A25" t="str">
            <v>25 Proizvodnja gotovih metalnih proizvoda, osim strojeva i opreme</v>
          </cell>
        </row>
        <row r="26">
          <cell r="A26" t="str">
            <v>26 Proizvodnja računala te elektroničkih i optičkih proizvoda</v>
          </cell>
        </row>
        <row r="27">
          <cell r="A27" t="str">
            <v>27 Proizvodnja električne opreme</v>
          </cell>
        </row>
        <row r="28">
          <cell r="A28" t="str">
            <v>28 Proizvodnja strojeva i uređaja, d. n.</v>
          </cell>
        </row>
        <row r="29">
          <cell r="A29" t="str">
            <v>29 Proizvodnja motornih vozila, prikolica i poluprikolica</v>
          </cell>
        </row>
        <row r="30">
          <cell r="A30" t="str">
            <v>30 Proizvodnja ostalih prijevoznih sredstava</v>
          </cell>
        </row>
        <row r="31">
          <cell r="A31" t="str">
            <v>31 Proizvodnja namještaja</v>
          </cell>
        </row>
        <row r="32">
          <cell r="A32" t="str">
            <v>32 Ostala prerađivačka industrija</v>
          </cell>
        </row>
        <row r="33">
          <cell r="A33" t="str">
            <v>33 Popravak i instaliranje strojeva i opreme</v>
          </cell>
        </row>
        <row r="34">
          <cell r="A34" t="str">
            <v>35 Opskrba električnom energijom, plinom, parom i klimatizacija</v>
          </cell>
        </row>
        <row r="35">
          <cell r="A35" t="str">
            <v>36 Skupljanje, pročišćavanje i opskrba vodom</v>
          </cell>
        </row>
        <row r="36">
          <cell r="A36" t="str">
            <v>37 Uklanjanje otpadnih voda</v>
          </cell>
        </row>
        <row r="37">
          <cell r="A37" t="str">
            <v>38 Skupljanje otpada, djelatnosti obrade i zbrinjavanja otpada; oporaba materijala</v>
          </cell>
        </row>
        <row r="38">
          <cell r="A38" t="str">
            <v>39 Djelatnosti sanacije okoliša te ostale djelatnosti gospodarenja otpadom</v>
          </cell>
        </row>
        <row r="39">
          <cell r="A39" t="str">
            <v>41 Gradnja zgrada</v>
          </cell>
        </row>
        <row r="40">
          <cell r="A40" t="str">
            <v>42 Gradnja građevina niskogradnje</v>
          </cell>
        </row>
        <row r="41">
          <cell r="A41" t="str">
            <v>43 Specijalizirane građevinske djelatnosti</v>
          </cell>
        </row>
        <row r="42">
          <cell r="A42" t="str">
            <v>45 Trgovina na veliko i na malo motornim vozilima i motociklima; popravak motornih vozila i motocikala</v>
          </cell>
        </row>
        <row r="43">
          <cell r="A43" t="str">
            <v>46 Trgovina na veliko, osim trgovine motornim vozilima i motociklima</v>
          </cell>
        </row>
        <row r="44">
          <cell r="A44" t="str">
            <v>47 Trgovina na malo, osim trgovine motornim vozilima i motociklima</v>
          </cell>
        </row>
        <row r="45">
          <cell r="A45" t="str">
            <v>49 Kopneni prijevoz i cjevovodni transport</v>
          </cell>
        </row>
        <row r="46">
          <cell r="A46" t="str">
            <v>50 Vodeni prijevoz</v>
          </cell>
        </row>
        <row r="47">
          <cell r="A47" t="str">
            <v>51 Zračni prijevoz</v>
          </cell>
        </row>
        <row r="48">
          <cell r="A48" t="str">
            <v>52 Skladištenje i prateće djelatnosti u prijevozu</v>
          </cell>
        </row>
        <row r="49">
          <cell r="A49" t="str">
            <v>53 Poštanske i kurirske djelatnosti</v>
          </cell>
        </row>
        <row r="50">
          <cell r="A50" t="str">
            <v>55 Smještaj</v>
          </cell>
        </row>
        <row r="51">
          <cell r="A51" t="str">
            <v>56 Djelatnosti pripreme i usluživanja hrane i pića</v>
          </cell>
        </row>
        <row r="52">
          <cell r="A52" t="str">
            <v>58 Izdavačke djelatnosti</v>
          </cell>
        </row>
        <row r="53">
          <cell r="A53" t="str">
            <v>59 Proizvodnja filmova, videofilmova i televizijskog programa, djelatnosti snimanja zvučnih zapisa i izdavanja glazbenih zapisa</v>
          </cell>
        </row>
        <row r="54">
          <cell r="A54" t="str">
            <v>60 Emitiranje programa</v>
          </cell>
        </row>
        <row r="55">
          <cell r="A55" t="str">
            <v>61 Telekomunikacije</v>
          </cell>
        </row>
        <row r="56">
          <cell r="A56" t="str">
            <v>62 Računalno programiranje, savjetovanje i djelatnosti povezane s njima</v>
          </cell>
        </row>
        <row r="57">
          <cell r="A57" t="str">
            <v>63 Informacijske uslužne djelatnosti</v>
          </cell>
        </row>
        <row r="58">
          <cell r="A58" t="str">
            <v>64 Financijske uslužne djelatnosti, osim osiguranja i mirovinskih fondova</v>
          </cell>
        </row>
        <row r="59">
          <cell r="A59" t="str">
            <v>65 Osiguranje, reosiguranje i mirovinski fondovi, osim, obveznoga socijalnog osiguranja</v>
          </cell>
        </row>
        <row r="60">
          <cell r="A60" t="str">
            <v>66 Pomoćne djelatnosti kod financijskih usluga i djelatnosti osiguranja</v>
          </cell>
        </row>
        <row r="61">
          <cell r="A61" t="str">
            <v>68 Poslovanje nekretninama</v>
          </cell>
        </row>
        <row r="62">
          <cell r="A62" t="str">
            <v>69 Pravne i računovodstvene djelatnosti</v>
          </cell>
        </row>
        <row r="63">
          <cell r="A63" t="str">
            <v>70 Upravljačke djelatnosti; savjetovanje u vezi s upravljanjem</v>
          </cell>
        </row>
        <row r="64">
          <cell r="A64" t="str">
            <v>71 Arhitektonske djelatnosti i inženjerstvo; tehničko ispitivanje i analiza</v>
          </cell>
        </row>
        <row r="65">
          <cell r="A65" t="str">
            <v>72 Znanstveno istraživanje i razvoj</v>
          </cell>
        </row>
        <row r="66">
          <cell r="A66" t="str">
            <v>73 Promidžba (reklama i propaganda) i istraživanje tržišta</v>
          </cell>
        </row>
        <row r="67">
          <cell r="A67" t="str">
            <v>74 Ostale stručne, znanstvene i tehničke djelatnosti</v>
          </cell>
        </row>
        <row r="68">
          <cell r="A68" t="str">
            <v>75 Veterinarske djelatnosti</v>
          </cell>
        </row>
        <row r="69">
          <cell r="A69" t="str">
            <v>77 Djelatnosti iznajmljivanja i davanja u zakup (leasing)</v>
          </cell>
        </row>
        <row r="70">
          <cell r="A70" t="str">
            <v>78 Djelatnosti zapošljavanja</v>
          </cell>
        </row>
        <row r="71">
          <cell r="A71" t="str">
            <v>79 Putničke agencije, organizatori putovanja (turoperatori) i ostale rezervacijske usluge te djelatnosti povezane s njima</v>
          </cell>
        </row>
        <row r="72">
          <cell r="A72" t="str">
            <v>80 Zaštitne i istražne djelatnosti</v>
          </cell>
        </row>
        <row r="73">
          <cell r="A73" t="str">
            <v>81 Usluge u vezi s upravljanjem i održavanjem zgrada te djelatnosti uređenja krajolika</v>
          </cell>
        </row>
        <row r="74">
          <cell r="A74" t="str">
            <v>82 Uredske administrativne i pomoćne djelatnosti te ostale poslovne pomoćne djelatnosti</v>
          </cell>
        </row>
        <row r="75">
          <cell r="A75" t="str">
            <v>84 Javna uprava i obrana; obvezno socijalno osiguranje</v>
          </cell>
        </row>
        <row r="76">
          <cell r="A76" t="str">
            <v>85 Obrazovanje</v>
          </cell>
        </row>
        <row r="77">
          <cell r="A77" t="str">
            <v>86 Djelatnosti zdravstvene zaštite</v>
          </cell>
        </row>
        <row r="78">
          <cell r="A78" t="str">
            <v>87 Djelatnosti socijalne skrbi sa smještajem</v>
          </cell>
        </row>
        <row r="79">
          <cell r="A79" t="str">
            <v>88 Djelatnosti socijalne skrbi bez smještaja</v>
          </cell>
        </row>
        <row r="80">
          <cell r="A80" t="str">
            <v>90 Kreativne, umjetničke i zabavne djelatnosti</v>
          </cell>
        </row>
        <row r="81">
          <cell r="A81" t="str">
            <v>91 Knjižnice, arhivi, muzeji i ostale kulturne djelatnosti</v>
          </cell>
        </row>
        <row r="82">
          <cell r="A82" t="str">
            <v>92 Djelatnosti kockanja i klađenja</v>
          </cell>
        </row>
        <row r="83">
          <cell r="A83" t="str">
            <v>93 Sportske djelatnosti te zabavne i rekreacijske djelatnosti</v>
          </cell>
        </row>
        <row r="84">
          <cell r="A84" t="str">
            <v>94 Djelatnosti članskih organizacija</v>
          </cell>
        </row>
        <row r="85">
          <cell r="A85" t="str">
            <v>95 Popravak računala i predmeta za osobnu uporabu i kućanstvo</v>
          </cell>
        </row>
        <row r="86">
          <cell r="A86" t="str">
            <v>96 Ostale osobne uslužne djelatnosti</v>
          </cell>
        </row>
        <row r="87">
          <cell r="A87" t="str">
            <v>97 Djelatnosti kućanstava koja zapošljavaju poslugu</v>
          </cell>
        </row>
        <row r="88">
          <cell r="A88" t="str">
            <v>98 Djelatnosti privatnih kućanstava koja proizvode različitu robu i obavljaju različite usluge za vlastite potrebe</v>
          </cell>
        </row>
        <row r="89">
          <cell r="A89" t="str">
            <v>99 Djelatnosti izvanteritorijalnih organizacija i tijela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39997558519241921"/>
    <pageSetUpPr fitToPage="1"/>
  </sheetPr>
  <dimension ref="A2:K173"/>
  <sheetViews>
    <sheetView view="pageBreakPreview" zoomScaleNormal="100" zoomScaleSheetLayoutView="100" workbookViewId="0">
      <pane ySplit="4" topLeftCell="A35" activePane="bottomLeft" state="frozen"/>
      <selection pane="bottomLeft" activeCell="B42" sqref="B42"/>
    </sheetView>
  </sheetViews>
  <sheetFormatPr defaultColWidth="14.85546875" defaultRowHeight="12.75"/>
  <cols>
    <col min="1" max="1" width="18.28515625" style="12" customWidth="1"/>
    <col min="2" max="2" width="40.42578125" style="1" customWidth="1"/>
    <col min="3" max="3" width="46" style="2" customWidth="1"/>
    <col min="4" max="4" width="9.28515625" style="6" bestFit="1" customWidth="1"/>
    <col min="5" max="6" width="17.85546875" style="14" bestFit="1" customWidth="1"/>
    <col min="7" max="7" width="17.5703125" style="2" bestFit="1" customWidth="1"/>
    <col min="8" max="8" width="18" style="2" customWidth="1"/>
    <col min="9" max="9" width="20" style="2" customWidth="1"/>
    <col min="10" max="10" width="10.85546875" style="2" bestFit="1" customWidth="1"/>
    <col min="11" max="16384" width="14.85546875" style="2"/>
  </cols>
  <sheetData>
    <row r="2" spans="1:11" ht="43.5" customHeight="1">
      <c r="A2" s="24" t="s">
        <v>243</v>
      </c>
      <c r="B2" s="16"/>
      <c r="C2" s="17"/>
      <c r="D2" s="25"/>
    </row>
    <row r="3" spans="1:11" s="8" customFormat="1" ht="13.5" customHeight="1">
      <c r="A3" s="26" t="s">
        <v>157</v>
      </c>
      <c r="B3" s="27">
        <v>2</v>
      </c>
      <c r="C3" s="28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10"/>
      <c r="K3" s="9"/>
    </row>
    <row r="4" spans="1:11" s="10" customFormat="1" ht="98.25" customHeight="1">
      <c r="A4" s="11" t="s">
        <v>302</v>
      </c>
      <c r="B4" s="7" t="s">
        <v>303</v>
      </c>
      <c r="C4" s="4" t="s">
        <v>304</v>
      </c>
      <c r="D4" s="4" t="s">
        <v>305</v>
      </c>
      <c r="E4" s="13" t="s">
        <v>158</v>
      </c>
      <c r="F4" s="13" t="s">
        <v>306</v>
      </c>
      <c r="G4" s="5" t="s">
        <v>307</v>
      </c>
      <c r="H4" s="5" t="s">
        <v>308</v>
      </c>
      <c r="I4" s="5" t="s">
        <v>309</v>
      </c>
      <c r="K4" s="9"/>
    </row>
    <row r="5" spans="1:11" ht="15" customHeight="1">
      <c r="A5" s="30" t="s">
        <v>0</v>
      </c>
      <c r="B5" s="31" t="s">
        <v>1</v>
      </c>
      <c r="C5" s="32" t="s">
        <v>312</v>
      </c>
      <c r="D5" s="33">
        <v>2013</v>
      </c>
      <c r="E5" s="34">
        <v>25000</v>
      </c>
      <c r="F5" s="35">
        <v>25000</v>
      </c>
      <c r="G5" s="36"/>
      <c r="H5" s="36"/>
      <c r="I5" s="35">
        <f>F5+G5+H5</f>
        <v>25000</v>
      </c>
      <c r="J5" s="2">
        <f>SUM(E5:E39)</f>
        <v>263000</v>
      </c>
    </row>
    <row r="6" spans="1:11" ht="15" customHeight="1">
      <c r="A6" s="30" t="s">
        <v>2</v>
      </c>
      <c r="B6" s="31" t="s">
        <v>3</v>
      </c>
      <c r="C6" s="32" t="s">
        <v>312</v>
      </c>
      <c r="D6" s="33">
        <v>2013</v>
      </c>
      <c r="E6" s="34">
        <v>10000</v>
      </c>
      <c r="F6" s="35">
        <v>5000</v>
      </c>
      <c r="G6" s="36"/>
      <c r="H6" s="36"/>
      <c r="I6" s="35">
        <f t="shared" ref="I6:I69" si="0">F6+G6+H6</f>
        <v>5000</v>
      </c>
    </row>
    <row r="7" spans="1:11" ht="15" customHeight="1">
      <c r="A7" s="30" t="s">
        <v>4</v>
      </c>
      <c r="B7" s="31" t="s">
        <v>5</v>
      </c>
      <c r="C7" s="32" t="s">
        <v>313</v>
      </c>
      <c r="D7" s="33">
        <v>2013</v>
      </c>
      <c r="E7" s="34">
        <v>15000</v>
      </c>
      <c r="F7" s="35">
        <v>15000</v>
      </c>
      <c r="G7" s="36"/>
      <c r="H7" s="36">
        <v>6062.71</v>
      </c>
      <c r="I7" s="35">
        <f t="shared" si="0"/>
        <v>21062.71</v>
      </c>
    </row>
    <row r="8" spans="1:11" ht="15" customHeight="1">
      <c r="A8" s="30" t="s">
        <v>4</v>
      </c>
      <c r="B8" s="31" t="s">
        <v>6</v>
      </c>
      <c r="C8" s="32" t="s">
        <v>313</v>
      </c>
      <c r="D8" s="33">
        <v>2013</v>
      </c>
      <c r="E8" s="34">
        <v>10000</v>
      </c>
      <c r="F8" s="35">
        <v>10000</v>
      </c>
      <c r="G8" s="36"/>
      <c r="H8" s="36"/>
      <c r="I8" s="35">
        <f t="shared" si="0"/>
        <v>10000</v>
      </c>
    </row>
    <row r="9" spans="1:11" ht="15" customHeight="1">
      <c r="A9" s="30" t="s">
        <v>4</v>
      </c>
      <c r="B9" s="31" t="s">
        <v>7</v>
      </c>
      <c r="C9" s="32" t="s">
        <v>313</v>
      </c>
      <c r="D9" s="33">
        <v>2013</v>
      </c>
      <c r="E9" s="34">
        <v>10000</v>
      </c>
      <c r="F9" s="35">
        <v>10000</v>
      </c>
      <c r="G9" s="36"/>
      <c r="H9" s="36"/>
      <c r="I9" s="35">
        <f t="shared" si="0"/>
        <v>10000</v>
      </c>
    </row>
    <row r="10" spans="1:11" ht="15" customHeight="1">
      <c r="A10" s="30" t="s">
        <v>8</v>
      </c>
      <c r="B10" s="31" t="s">
        <v>9</v>
      </c>
      <c r="C10" s="32" t="s">
        <v>313</v>
      </c>
      <c r="D10" s="33">
        <v>2013</v>
      </c>
      <c r="E10" s="34">
        <v>30000</v>
      </c>
      <c r="F10" s="35">
        <v>30000</v>
      </c>
      <c r="G10" s="36">
        <v>14500</v>
      </c>
      <c r="H10" s="36">
        <v>3497.71</v>
      </c>
      <c r="I10" s="35">
        <f t="shared" si="0"/>
        <v>47997.71</v>
      </c>
    </row>
    <row r="11" spans="1:11" ht="15" customHeight="1">
      <c r="A11" s="30" t="s">
        <v>10</v>
      </c>
      <c r="B11" s="31" t="s">
        <v>11</v>
      </c>
      <c r="C11" s="32" t="s">
        <v>313</v>
      </c>
      <c r="D11" s="33">
        <v>2013</v>
      </c>
      <c r="E11" s="34">
        <v>30000</v>
      </c>
      <c r="F11" s="35">
        <v>30000</v>
      </c>
      <c r="G11" s="36"/>
      <c r="H11" s="36">
        <v>2720.45</v>
      </c>
      <c r="I11" s="35">
        <f t="shared" si="0"/>
        <v>32720.45</v>
      </c>
    </row>
    <row r="12" spans="1:11" ht="15" customHeight="1">
      <c r="A12" s="30" t="s">
        <v>12</v>
      </c>
      <c r="B12" s="31" t="s">
        <v>13</v>
      </c>
      <c r="C12" s="32" t="s">
        <v>313</v>
      </c>
      <c r="D12" s="33">
        <v>2013</v>
      </c>
      <c r="E12" s="34">
        <v>2000</v>
      </c>
      <c r="F12" s="35">
        <v>2000</v>
      </c>
      <c r="G12" s="36"/>
      <c r="H12" s="36"/>
      <c r="I12" s="35">
        <f t="shared" si="0"/>
        <v>2000</v>
      </c>
    </row>
    <row r="13" spans="1:11" ht="15" customHeight="1">
      <c r="A13" s="30" t="s">
        <v>189</v>
      </c>
      <c r="B13" s="31" t="s">
        <v>188</v>
      </c>
      <c r="C13" s="32" t="s">
        <v>313</v>
      </c>
      <c r="D13" s="33">
        <v>2013</v>
      </c>
      <c r="E13" s="34">
        <v>2000</v>
      </c>
      <c r="F13" s="35">
        <v>2000</v>
      </c>
      <c r="G13" s="36"/>
      <c r="H13" s="36"/>
      <c r="I13" s="35">
        <f t="shared" si="0"/>
        <v>2000</v>
      </c>
    </row>
    <row r="14" spans="1:11" ht="15" customHeight="1">
      <c r="A14" s="30" t="s">
        <v>187</v>
      </c>
      <c r="B14" s="31" t="s">
        <v>160</v>
      </c>
      <c r="C14" s="32" t="s">
        <v>313</v>
      </c>
      <c r="D14" s="33">
        <v>2013</v>
      </c>
      <c r="E14" s="34">
        <v>2000</v>
      </c>
      <c r="F14" s="35">
        <v>1000</v>
      </c>
      <c r="G14" s="36"/>
      <c r="H14" s="36"/>
      <c r="I14" s="35">
        <f t="shared" si="0"/>
        <v>1000</v>
      </c>
    </row>
    <row r="15" spans="1:11" ht="15" customHeight="1">
      <c r="A15" s="30" t="s">
        <v>14</v>
      </c>
      <c r="B15" s="31" t="s">
        <v>15</v>
      </c>
      <c r="C15" s="32" t="s">
        <v>313</v>
      </c>
      <c r="D15" s="33">
        <v>2013</v>
      </c>
      <c r="E15" s="34"/>
      <c r="F15" s="35"/>
      <c r="G15" s="36">
        <v>1000</v>
      </c>
      <c r="H15" s="36"/>
      <c r="I15" s="35">
        <f t="shared" si="0"/>
        <v>1000</v>
      </c>
    </row>
    <row r="16" spans="1:11" ht="15" customHeight="1">
      <c r="A16" s="30" t="s">
        <v>16</v>
      </c>
      <c r="B16" s="31" t="s">
        <v>17</v>
      </c>
      <c r="C16" s="32" t="s">
        <v>313</v>
      </c>
      <c r="D16" s="33">
        <v>2013</v>
      </c>
      <c r="E16" s="34"/>
      <c r="F16" s="35"/>
      <c r="G16" s="36">
        <v>1000</v>
      </c>
      <c r="H16" s="36"/>
      <c r="I16" s="35">
        <f t="shared" si="0"/>
        <v>1000</v>
      </c>
    </row>
    <row r="17" spans="1:9" ht="15" customHeight="1">
      <c r="A17" s="30" t="s">
        <v>18</v>
      </c>
      <c r="B17" s="31" t="s">
        <v>19</v>
      </c>
      <c r="C17" s="32" t="s">
        <v>313</v>
      </c>
      <c r="D17" s="33">
        <v>2013</v>
      </c>
      <c r="E17" s="34">
        <v>2000</v>
      </c>
      <c r="F17" s="35">
        <v>2000</v>
      </c>
      <c r="G17" s="36">
        <v>4000</v>
      </c>
      <c r="H17" s="36"/>
      <c r="I17" s="35">
        <f t="shared" si="0"/>
        <v>6000</v>
      </c>
    </row>
    <row r="18" spans="1:9" ht="15" customHeight="1">
      <c r="A18" s="30" t="s">
        <v>20</v>
      </c>
      <c r="B18" s="31" t="s">
        <v>21</v>
      </c>
      <c r="C18" s="32" t="s">
        <v>313</v>
      </c>
      <c r="D18" s="33">
        <v>2013</v>
      </c>
      <c r="E18" s="34"/>
      <c r="F18" s="35"/>
      <c r="G18" s="36"/>
      <c r="H18" s="36"/>
      <c r="I18" s="35">
        <f t="shared" si="0"/>
        <v>0</v>
      </c>
    </row>
    <row r="19" spans="1:9" ht="15" customHeight="1">
      <c r="A19" s="30" t="s">
        <v>22</v>
      </c>
      <c r="B19" s="31" t="s">
        <v>23</v>
      </c>
      <c r="C19" s="32" t="s">
        <v>313</v>
      </c>
      <c r="D19" s="33">
        <v>2013</v>
      </c>
      <c r="E19" s="34">
        <v>10000</v>
      </c>
      <c r="F19" s="35">
        <v>10000</v>
      </c>
      <c r="G19" s="36">
        <v>1000</v>
      </c>
      <c r="H19" s="36"/>
      <c r="I19" s="35">
        <f t="shared" si="0"/>
        <v>11000</v>
      </c>
    </row>
    <row r="20" spans="1:9" ht="15" customHeight="1">
      <c r="A20" s="30" t="s">
        <v>24</v>
      </c>
      <c r="B20" s="31" t="s">
        <v>185</v>
      </c>
      <c r="C20" s="32" t="s">
        <v>313</v>
      </c>
      <c r="D20" s="33">
        <v>2013</v>
      </c>
      <c r="E20" s="34">
        <v>3000</v>
      </c>
      <c r="F20" s="35">
        <v>1500</v>
      </c>
      <c r="G20" s="36"/>
      <c r="H20" s="36"/>
      <c r="I20" s="35">
        <f t="shared" si="0"/>
        <v>1500</v>
      </c>
    </row>
    <row r="21" spans="1:9" ht="15" customHeight="1">
      <c r="A21" s="30" t="s">
        <v>25</v>
      </c>
      <c r="B21" s="31" t="s">
        <v>26</v>
      </c>
      <c r="C21" s="32" t="s">
        <v>313</v>
      </c>
      <c r="D21" s="33">
        <v>2013</v>
      </c>
      <c r="E21" s="34">
        <v>10000</v>
      </c>
      <c r="F21" s="35">
        <v>10000</v>
      </c>
      <c r="G21" s="36"/>
      <c r="H21" s="36"/>
      <c r="I21" s="35">
        <f t="shared" si="0"/>
        <v>10000</v>
      </c>
    </row>
    <row r="22" spans="1:9" ht="15" customHeight="1">
      <c r="A22" s="30" t="s">
        <v>27</v>
      </c>
      <c r="B22" s="31" t="s">
        <v>28</v>
      </c>
      <c r="C22" s="32" t="s">
        <v>313</v>
      </c>
      <c r="D22" s="33">
        <v>2013</v>
      </c>
      <c r="E22" s="34"/>
      <c r="F22" s="35"/>
      <c r="G22" s="36"/>
      <c r="H22" s="36"/>
      <c r="I22" s="35">
        <f t="shared" si="0"/>
        <v>0</v>
      </c>
    </row>
    <row r="23" spans="1:9" ht="15" customHeight="1">
      <c r="A23" s="30" t="s">
        <v>29</v>
      </c>
      <c r="B23" s="31" t="s">
        <v>30</v>
      </c>
      <c r="C23" s="32" t="s">
        <v>313</v>
      </c>
      <c r="D23" s="33">
        <v>2013</v>
      </c>
      <c r="E23" s="34">
        <v>20000</v>
      </c>
      <c r="F23" s="35">
        <v>24500</v>
      </c>
      <c r="G23" s="36"/>
      <c r="H23" s="36"/>
      <c r="I23" s="35">
        <f t="shared" si="0"/>
        <v>24500</v>
      </c>
    </row>
    <row r="24" spans="1:9" ht="15" customHeight="1">
      <c r="A24" s="30" t="s">
        <v>31</v>
      </c>
      <c r="B24" s="31" t="s">
        <v>32</v>
      </c>
      <c r="C24" s="32" t="s">
        <v>313</v>
      </c>
      <c r="D24" s="33">
        <v>2013</v>
      </c>
      <c r="E24" s="34"/>
      <c r="F24" s="35"/>
      <c r="G24" s="36">
        <v>5835</v>
      </c>
      <c r="H24" s="36">
        <v>3497.71</v>
      </c>
      <c r="I24" s="35">
        <f t="shared" si="0"/>
        <v>9332.7099999999991</v>
      </c>
    </row>
    <row r="25" spans="1:9" ht="15" customHeight="1">
      <c r="A25" s="30" t="s">
        <v>224</v>
      </c>
      <c r="B25" s="31" t="s">
        <v>33</v>
      </c>
      <c r="C25" s="32" t="s">
        <v>313</v>
      </c>
      <c r="D25" s="33">
        <v>2013</v>
      </c>
      <c r="E25" s="34">
        <v>4000</v>
      </c>
      <c r="F25" s="35">
        <v>4000</v>
      </c>
      <c r="G25" s="36"/>
      <c r="H25" s="36"/>
      <c r="I25" s="35">
        <f t="shared" si="0"/>
        <v>4000</v>
      </c>
    </row>
    <row r="26" spans="1:9" ht="15" customHeight="1">
      <c r="A26" s="30" t="s">
        <v>34</v>
      </c>
      <c r="B26" s="31" t="s">
        <v>35</v>
      </c>
      <c r="C26" s="32" t="s">
        <v>313</v>
      </c>
      <c r="D26" s="33">
        <v>2013</v>
      </c>
      <c r="E26" s="34">
        <v>4000</v>
      </c>
      <c r="F26" s="35">
        <v>4000</v>
      </c>
      <c r="G26" s="36"/>
      <c r="H26" s="36"/>
      <c r="I26" s="35">
        <f t="shared" si="0"/>
        <v>4000</v>
      </c>
    </row>
    <row r="27" spans="1:9" ht="15" customHeight="1">
      <c r="A27" s="30" t="s">
        <v>36</v>
      </c>
      <c r="B27" s="31" t="s">
        <v>37</v>
      </c>
      <c r="C27" s="32" t="s">
        <v>313</v>
      </c>
      <c r="D27" s="33">
        <v>2013</v>
      </c>
      <c r="E27" s="34"/>
      <c r="F27" s="35"/>
      <c r="G27" s="36"/>
      <c r="H27" s="36"/>
      <c r="I27" s="35">
        <f t="shared" si="0"/>
        <v>0</v>
      </c>
    </row>
    <row r="28" spans="1:9" ht="15" customHeight="1">
      <c r="A28" s="30" t="s">
        <v>38</v>
      </c>
      <c r="B28" s="31" t="s">
        <v>161</v>
      </c>
      <c r="C28" s="32" t="s">
        <v>313</v>
      </c>
      <c r="D28" s="33">
        <v>2013</v>
      </c>
      <c r="E28" s="34">
        <v>15000</v>
      </c>
      <c r="F28" s="35">
        <v>15000</v>
      </c>
      <c r="G28" s="36">
        <v>5000</v>
      </c>
      <c r="H28" s="36">
        <v>6062.71</v>
      </c>
      <c r="I28" s="35">
        <f t="shared" si="0"/>
        <v>26062.71</v>
      </c>
    </row>
    <row r="29" spans="1:9" ht="15" customHeight="1">
      <c r="A29" s="30" t="s">
        <v>39</v>
      </c>
      <c r="B29" s="31" t="s">
        <v>40</v>
      </c>
      <c r="C29" s="32" t="s">
        <v>313</v>
      </c>
      <c r="D29" s="33">
        <v>2013</v>
      </c>
      <c r="E29" s="34">
        <v>20000</v>
      </c>
      <c r="F29" s="35">
        <v>21569</v>
      </c>
      <c r="G29" s="36">
        <v>16000</v>
      </c>
      <c r="H29" s="36"/>
      <c r="I29" s="35">
        <f t="shared" si="0"/>
        <v>37569</v>
      </c>
    </row>
    <row r="30" spans="1:9" ht="15" customHeight="1">
      <c r="A30" s="30" t="s">
        <v>41</v>
      </c>
      <c r="B30" s="31" t="s">
        <v>42</v>
      </c>
      <c r="C30" s="32" t="s">
        <v>313</v>
      </c>
      <c r="D30" s="33">
        <v>2013</v>
      </c>
      <c r="E30" s="34">
        <v>10000</v>
      </c>
      <c r="F30" s="35">
        <v>7500</v>
      </c>
      <c r="G30" s="36"/>
      <c r="H30" s="36"/>
      <c r="I30" s="35">
        <f t="shared" si="0"/>
        <v>7500</v>
      </c>
    </row>
    <row r="31" spans="1:9" ht="15" customHeight="1">
      <c r="A31" s="30" t="s">
        <v>43</v>
      </c>
      <c r="B31" s="31" t="s">
        <v>44</v>
      </c>
      <c r="C31" s="32" t="s">
        <v>313</v>
      </c>
      <c r="D31" s="33">
        <v>2013</v>
      </c>
      <c r="E31" s="34">
        <v>7000</v>
      </c>
      <c r="F31" s="35">
        <v>7000</v>
      </c>
      <c r="G31" s="36"/>
      <c r="H31" s="36">
        <v>3362</v>
      </c>
      <c r="I31" s="35">
        <f t="shared" si="0"/>
        <v>10362</v>
      </c>
    </row>
    <row r="32" spans="1:9" ht="15" customHeight="1">
      <c r="A32" s="30" t="s">
        <v>45</v>
      </c>
      <c r="B32" s="31" t="s">
        <v>46</v>
      </c>
      <c r="C32" s="32" t="s">
        <v>313</v>
      </c>
      <c r="D32" s="33">
        <v>2013</v>
      </c>
      <c r="E32" s="34"/>
      <c r="F32" s="35"/>
      <c r="G32" s="36"/>
      <c r="H32" s="36"/>
      <c r="I32" s="35">
        <f t="shared" si="0"/>
        <v>0</v>
      </c>
    </row>
    <row r="33" spans="1:10" ht="15" customHeight="1">
      <c r="A33" s="30" t="s">
        <v>125</v>
      </c>
      <c r="B33" s="31" t="s">
        <v>126</v>
      </c>
      <c r="C33" s="32" t="s">
        <v>313</v>
      </c>
      <c r="D33" s="33">
        <v>2013</v>
      </c>
      <c r="E33" s="34">
        <v>3000</v>
      </c>
      <c r="F33" s="35">
        <v>3500</v>
      </c>
      <c r="G33" s="36"/>
      <c r="H33" s="36"/>
      <c r="I33" s="35">
        <f t="shared" si="0"/>
        <v>3500</v>
      </c>
    </row>
    <row r="34" spans="1:10" ht="15" customHeight="1">
      <c r="A34" s="30" t="s">
        <v>127</v>
      </c>
      <c r="B34" s="31" t="s">
        <v>128</v>
      </c>
      <c r="C34" s="32" t="s">
        <v>313</v>
      </c>
      <c r="D34" s="33">
        <v>2013</v>
      </c>
      <c r="E34" s="34">
        <v>3000</v>
      </c>
      <c r="F34" s="35">
        <v>3000</v>
      </c>
      <c r="G34" s="36"/>
      <c r="H34" s="36"/>
      <c r="I34" s="35">
        <f t="shared" si="0"/>
        <v>3000</v>
      </c>
    </row>
    <row r="35" spans="1:10" ht="15" customHeight="1">
      <c r="A35" s="30" t="s">
        <v>124</v>
      </c>
      <c r="B35" s="31" t="s">
        <v>164</v>
      </c>
      <c r="C35" s="32" t="s">
        <v>313</v>
      </c>
      <c r="D35" s="33">
        <v>2013</v>
      </c>
      <c r="E35" s="34">
        <v>2000</v>
      </c>
      <c r="F35" s="35">
        <v>2000</v>
      </c>
      <c r="G35" s="36"/>
      <c r="H35" s="36"/>
      <c r="I35" s="35">
        <f t="shared" si="0"/>
        <v>2000</v>
      </c>
    </row>
    <row r="36" spans="1:10" ht="15" customHeight="1">
      <c r="A36" s="30" t="s">
        <v>222</v>
      </c>
      <c r="B36" s="31" t="s">
        <v>223</v>
      </c>
      <c r="C36" s="32" t="s">
        <v>313</v>
      </c>
      <c r="D36" s="33">
        <v>2013</v>
      </c>
      <c r="E36" s="34">
        <v>1000</v>
      </c>
      <c r="F36" s="35">
        <v>1000</v>
      </c>
      <c r="G36" s="36"/>
      <c r="H36" s="36"/>
      <c r="I36" s="35">
        <f t="shared" si="0"/>
        <v>1000</v>
      </c>
    </row>
    <row r="37" spans="1:10" ht="15" customHeight="1">
      <c r="A37" s="30" t="s">
        <v>221</v>
      </c>
      <c r="B37" s="31" t="s">
        <v>162</v>
      </c>
      <c r="C37" s="32" t="s">
        <v>313</v>
      </c>
      <c r="D37" s="33">
        <v>2013</v>
      </c>
      <c r="E37" s="34"/>
      <c r="F37" s="35"/>
      <c r="G37" s="36"/>
      <c r="H37" s="36">
        <v>2720.45</v>
      </c>
      <c r="I37" s="35">
        <f t="shared" si="0"/>
        <v>2720.45</v>
      </c>
    </row>
    <row r="38" spans="1:10" ht="15" customHeight="1">
      <c r="A38" s="30" t="s">
        <v>220</v>
      </c>
      <c r="B38" s="31" t="s">
        <v>163</v>
      </c>
      <c r="C38" s="32" t="s">
        <v>313</v>
      </c>
      <c r="D38" s="33">
        <v>2013</v>
      </c>
      <c r="E38" s="34">
        <v>10000</v>
      </c>
      <c r="F38" s="35">
        <v>10000</v>
      </c>
      <c r="G38" s="36"/>
      <c r="H38" s="36"/>
      <c r="I38" s="35">
        <f t="shared" si="0"/>
        <v>10000</v>
      </c>
    </row>
    <row r="39" spans="1:10" ht="15" customHeight="1">
      <c r="A39" s="30" t="s">
        <v>190</v>
      </c>
      <c r="B39" s="31" t="s">
        <v>191</v>
      </c>
      <c r="C39" s="32" t="s">
        <v>313</v>
      </c>
      <c r="D39" s="33">
        <v>2013</v>
      </c>
      <c r="E39" s="34">
        <v>3000</v>
      </c>
      <c r="F39" s="35">
        <v>1500</v>
      </c>
      <c r="G39" s="36">
        <v>1000</v>
      </c>
      <c r="H39" s="36"/>
      <c r="I39" s="35">
        <f t="shared" si="0"/>
        <v>2500</v>
      </c>
    </row>
    <row r="40" spans="1:10" ht="15" customHeight="1">
      <c r="A40" s="30" t="s">
        <v>47</v>
      </c>
      <c r="B40" s="31" t="s">
        <v>48</v>
      </c>
      <c r="C40" s="32" t="s">
        <v>314</v>
      </c>
      <c r="D40" s="33">
        <v>2013</v>
      </c>
      <c r="E40" s="34">
        <v>80000</v>
      </c>
      <c r="F40" s="35">
        <v>80000</v>
      </c>
      <c r="G40" s="36"/>
      <c r="H40" s="36">
        <v>3886.36</v>
      </c>
      <c r="I40" s="35">
        <f t="shared" si="0"/>
        <v>83886.36</v>
      </c>
      <c r="J40" s="2">
        <f>SUM(E40:E64)</f>
        <v>992000</v>
      </c>
    </row>
    <row r="41" spans="1:10" ht="15" customHeight="1">
      <c r="A41" s="30" t="s">
        <v>49</v>
      </c>
      <c r="B41" s="31" t="s">
        <v>50</v>
      </c>
      <c r="C41" s="32" t="s">
        <v>314</v>
      </c>
      <c r="D41" s="33">
        <v>2013</v>
      </c>
      <c r="E41" s="34">
        <v>65000</v>
      </c>
      <c r="F41" s="35">
        <v>65000</v>
      </c>
      <c r="G41" s="36">
        <v>1500</v>
      </c>
      <c r="H41" s="36">
        <v>3886.36</v>
      </c>
      <c r="I41" s="35">
        <f t="shared" si="0"/>
        <v>70386.36</v>
      </c>
    </row>
    <row r="42" spans="1:10" ht="15" customHeight="1">
      <c r="A42" s="30" t="s">
        <v>51</v>
      </c>
      <c r="B42" s="31" t="s">
        <v>52</v>
      </c>
      <c r="C42" s="32" t="s">
        <v>314</v>
      </c>
      <c r="D42" s="33">
        <v>2013</v>
      </c>
      <c r="E42" s="34">
        <v>390000</v>
      </c>
      <c r="F42" s="35">
        <v>390000</v>
      </c>
      <c r="G42" s="36">
        <v>17000</v>
      </c>
      <c r="H42" s="36">
        <v>2502</v>
      </c>
      <c r="I42" s="35">
        <f t="shared" si="0"/>
        <v>409502</v>
      </c>
    </row>
    <row r="43" spans="1:10" ht="15" customHeight="1">
      <c r="A43" s="30" t="s">
        <v>53</v>
      </c>
      <c r="B43" s="31" t="s">
        <v>54</v>
      </c>
      <c r="C43" s="32" t="s">
        <v>314</v>
      </c>
      <c r="D43" s="33">
        <v>2013</v>
      </c>
      <c r="E43" s="34">
        <v>45000</v>
      </c>
      <c r="F43" s="35">
        <v>45000</v>
      </c>
      <c r="G43" s="36">
        <v>2000</v>
      </c>
      <c r="H43" s="36">
        <v>2720.45</v>
      </c>
      <c r="I43" s="35">
        <f t="shared" si="0"/>
        <v>49720.45</v>
      </c>
    </row>
    <row r="44" spans="1:10" ht="15" customHeight="1">
      <c r="A44" s="30" t="s">
        <v>55</v>
      </c>
      <c r="B44" s="31" t="s">
        <v>56</v>
      </c>
      <c r="C44" s="32" t="s">
        <v>314</v>
      </c>
      <c r="D44" s="33">
        <v>2013</v>
      </c>
      <c r="E44" s="34">
        <v>160000</v>
      </c>
      <c r="F44" s="35">
        <v>150000</v>
      </c>
      <c r="G44" s="36"/>
      <c r="H44" s="36">
        <v>5013.3999999999996</v>
      </c>
      <c r="I44" s="35">
        <f t="shared" si="0"/>
        <v>155013.4</v>
      </c>
    </row>
    <row r="45" spans="1:10" ht="15" customHeight="1">
      <c r="A45" s="30" t="s">
        <v>57</v>
      </c>
      <c r="B45" s="31" t="s">
        <v>58</v>
      </c>
      <c r="C45" s="32" t="s">
        <v>314</v>
      </c>
      <c r="D45" s="33">
        <v>2013</v>
      </c>
      <c r="E45" s="34">
        <v>45000</v>
      </c>
      <c r="F45" s="35">
        <v>45000</v>
      </c>
      <c r="G45" s="36"/>
      <c r="H45" s="36">
        <v>3886.36</v>
      </c>
      <c r="I45" s="35">
        <f t="shared" si="0"/>
        <v>48886.36</v>
      </c>
    </row>
    <row r="46" spans="1:10" ht="15" customHeight="1">
      <c r="A46" s="30" t="s">
        <v>59</v>
      </c>
      <c r="B46" s="31" t="s">
        <v>60</v>
      </c>
      <c r="C46" s="32" t="s">
        <v>314</v>
      </c>
      <c r="D46" s="33">
        <v>2013</v>
      </c>
      <c r="E46" s="34">
        <v>35000</v>
      </c>
      <c r="F46" s="35">
        <v>35000</v>
      </c>
      <c r="G46" s="36">
        <v>13500</v>
      </c>
      <c r="H46" s="36">
        <v>3362</v>
      </c>
      <c r="I46" s="35">
        <f t="shared" si="0"/>
        <v>51862</v>
      </c>
    </row>
    <row r="47" spans="1:10" ht="15" customHeight="1">
      <c r="A47" s="30" t="s">
        <v>61</v>
      </c>
      <c r="B47" s="31" t="s">
        <v>62</v>
      </c>
      <c r="C47" s="32" t="s">
        <v>314</v>
      </c>
      <c r="D47" s="33">
        <v>2013</v>
      </c>
      <c r="E47" s="34"/>
      <c r="F47" s="35"/>
      <c r="G47" s="36"/>
      <c r="H47" s="36">
        <v>1943.18</v>
      </c>
      <c r="I47" s="35">
        <f t="shared" si="0"/>
        <v>1943.18</v>
      </c>
    </row>
    <row r="48" spans="1:10" ht="15" customHeight="1">
      <c r="A48" s="30" t="s">
        <v>63</v>
      </c>
      <c r="B48" s="31" t="s">
        <v>64</v>
      </c>
      <c r="C48" s="32" t="s">
        <v>314</v>
      </c>
      <c r="D48" s="33">
        <v>2013</v>
      </c>
      <c r="E48" s="34">
        <v>12000</v>
      </c>
      <c r="F48" s="35">
        <v>12000</v>
      </c>
      <c r="G48" s="36"/>
      <c r="H48" s="36">
        <v>3792</v>
      </c>
      <c r="I48" s="35">
        <f t="shared" si="0"/>
        <v>15792</v>
      </c>
    </row>
    <row r="49" spans="1:9" ht="15" customHeight="1">
      <c r="A49" s="30" t="s">
        <v>65</v>
      </c>
      <c r="B49" s="31" t="s">
        <v>66</v>
      </c>
      <c r="C49" s="32" t="s">
        <v>314</v>
      </c>
      <c r="D49" s="33">
        <v>2013</v>
      </c>
      <c r="E49" s="34"/>
      <c r="F49" s="35"/>
      <c r="G49" s="36"/>
      <c r="H49" s="36">
        <v>1943.18</v>
      </c>
      <c r="I49" s="35">
        <f t="shared" si="0"/>
        <v>1943.18</v>
      </c>
    </row>
    <row r="50" spans="1:9" ht="15" customHeight="1">
      <c r="A50" s="30" t="s">
        <v>219</v>
      </c>
      <c r="B50" s="31" t="s">
        <v>130</v>
      </c>
      <c r="C50" s="32" t="s">
        <v>314</v>
      </c>
      <c r="D50" s="33">
        <v>2013</v>
      </c>
      <c r="E50" s="34"/>
      <c r="F50" s="35"/>
      <c r="G50" s="36"/>
      <c r="H50" s="36">
        <v>3362</v>
      </c>
      <c r="I50" s="35">
        <f t="shared" si="0"/>
        <v>3362</v>
      </c>
    </row>
    <row r="51" spans="1:9" ht="15" customHeight="1">
      <c r="A51" s="30" t="s">
        <v>218</v>
      </c>
      <c r="B51" s="31" t="s">
        <v>129</v>
      </c>
      <c r="C51" s="32" t="s">
        <v>314</v>
      </c>
      <c r="D51" s="33">
        <v>2013</v>
      </c>
      <c r="E51" s="34">
        <v>5000</v>
      </c>
      <c r="F51" s="35">
        <v>5000</v>
      </c>
      <c r="G51" s="36"/>
      <c r="H51" s="36">
        <v>2720.45</v>
      </c>
      <c r="I51" s="35">
        <f t="shared" si="0"/>
        <v>7720.45</v>
      </c>
    </row>
    <row r="52" spans="1:9" ht="15" customHeight="1">
      <c r="A52" s="30" t="s">
        <v>67</v>
      </c>
      <c r="B52" s="31" t="s">
        <v>68</v>
      </c>
      <c r="C52" s="32" t="s">
        <v>314</v>
      </c>
      <c r="D52" s="33">
        <v>2013</v>
      </c>
      <c r="E52" s="34">
        <v>5000</v>
      </c>
      <c r="F52" s="35">
        <v>5000</v>
      </c>
      <c r="G52" s="36"/>
      <c r="H52" s="36">
        <v>2720.45</v>
      </c>
      <c r="I52" s="35">
        <f t="shared" si="0"/>
        <v>7720.45</v>
      </c>
    </row>
    <row r="53" spans="1:9" ht="15" customHeight="1">
      <c r="A53" s="30" t="s">
        <v>69</v>
      </c>
      <c r="B53" s="31" t="s">
        <v>70</v>
      </c>
      <c r="C53" s="32" t="s">
        <v>314</v>
      </c>
      <c r="D53" s="33">
        <v>2013</v>
      </c>
      <c r="E53" s="34">
        <v>40000</v>
      </c>
      <c r="F53" s="35">
        <v>40000</v>
      </c>
      <c r="G53" s="36">
        <v>88000</v>
      </c>
      <c r="H53" s="36">
        <v>3886.36</v>
      </c>
      <c r="I53" s="35">
        <f t="shared" si="0"/>
        <v>131886.35999999999</v>
      </c>
    </row>
    <row r="54" spans="1:9" ht="15" customHeight="1">
      <c r="A54" s="30" t="s">
        <v>71</v>
      </c>
      <c r="B54" s="31" t="s">
        <v>72</v>
      </c>
      <c r="C54" s="32" t="s">
        <v>314</v>
      </c>
      <c r="D54" s="33">
        <v>2013</v>
      </c>
      <c r="E54" s="34">
        <v>5000</v>
      </c>
      <c r="F54" s="35">
        <v>5000</v>
      </c>
      <c r="G54" s="36"/>
      <c r="H54" s="36">
        <v>2720.45</v>
      </c>
      <c r="I54" s="35">
        <f t="shared" si="0"/>
        <v>7720.45</v>
      </c>
    </row>
    <row r="55" spans="1:9" ht="15" customHeight="1">
      <c r="A55" s="30" t="s">
        <v>73</v>
      </c>
      <c r="B55" s="31" t="s">
        <v>74</v>
      </c>
      <c r="C55" s="32" t="s">
        <v>314</v>
      </c>
      <c r="D55" s="33">
        <v>2013</v>
      </c>
      <c r="E55" s="34">
        <v>5000</v>
      </c>
      <c r="F55" s="35">
        <v>5000</v>
      </c>
      <c r="G55" s="36"/>
      <c r="H55" s="36">
        <v>2720.45</v>
      </c>
      <c r="I55" s="35">
        <f t="shared" si="0"/>
        <v>7720.45</v>
      </c>
    </row>
    <row r="56" spans="1:9" ht="15" customHeight="1">
      <c r="A56" s="30" t="s">
        <v>75</v>
      </c>
      <c r="B56" s="31" t="s">
        <v>76</v>
      </c>
      <c r="C56" s="32" t="s">
        <v>314</v>
      </c>
      <c r="D56" s="33">
        <v>2013</v>
      </c>
      <c r="E56" s="34"/>
      <c r="F56" s="35"/>
      <c r="G56" s="36"/>
      <c r="H56" s="36">
        <v>2720.45</v>
      </c>
      <c r="I56" s="35">
        <f t="shared" si="0"/>
        <v>2720.45</v>
      </c>
    </row>
    <row r="57" spans="1:9" ht="15" customHeight="1">
      <c r="A57" s="30" t="s">
        <v>77</v>
      </c>
      <c r="B57" s="31" t="s">
        <v>78</v>
      </c>
      <c r="C57" s="32" t="s">
        <v>314</v>
      </c>
      <c r="D57" s="33">
        <v>2013</v>
      </c>
      <c r="E57" s="34">
        <v>15000</v>
      </c>
      <c r="F57" s="35">
        <v>15000</v>
      </c>
      <c r="G57" s="36"/>
      <c r="H57" s="36"/>
      <c r="I57" s="35">
        <f t="shared" si="0"/>
        <v>15000</v>
      </c>
    </row>
    <row r="58" spans="1:9" ht="15" customHeight="1">
      <c r="A58" s="30" t="s">
        <v>79</v>
      </c>
      <c r="B58" s="31" t="s">
        <v>80</v>
      </c>
      <c r="C58" s="32" t="s">
        <v>314</v>
      </c>
      <c r="D58" s="33">
        <v>2013</v>
      </c>
      <c r="E58" s="34">
        <v>20000</v>
      </c>
      <c r="F58" s="35">
        <v>20000</v>
      </c>
      <c r="G58" s="36">
        <v>4000</v>
      </c>
      <c r="H58" s="36">
        <v>3886.36</v>
      </c>
      <c r="I58" s="35">
        <f t="shared" si="0"/>
        <v>27886.36</v>
      </c>
    </row>
    <row r="59" spans="1:9" ht="15" customHeight="1">
      <c r="A59" s="30" t="s">
        <v>81</v>
      </c>
      <c r="B59" s="31" t="s">
        <v>82</v>
      </c>
      <c r="C59" s="32" t="s">
        <v>314</v>
      </c>
      <c r="D59" s="33">
        <v>2013</v>
      </c>
      <c r="E59" s="34"/>
      <c r="F59" s="35"/>
      <c r="G59" s="36"/>
      <c r="H59" s="36">
        <v>3886.36</v>
      </c>
      <c r="I59" s="35">
        <f t="shared" si="0"/>
        <v>3886.36</v>
      </c>
    </row>
    <row r="60" spans="1:9" ht="15" customHeight="1">
      <c r="A60" s="30">
        <v>6132389853</v>
      </c>
      <c r="B60" s="31" t="s">
        <v>83</v>
      </c>
      <c r="C60" s="32" t="s">
        <v>314</v>
      </c>
      <c r="D60" s="33">
        <v>2013</v>
      </c>
      <c r="E60" s="34"/>
      <c r="F60" s="35"/>
      <c r="G60" s="36"/>
      <c r="H60" s="36">
        <v>1943.18</v>
      </c>
      <c r="I60" s="35">
        <f t="shared" si="0"/>
        <v>1943.18</v>
      </c>
    </row>
    <row r="61" spans="1:9" ht="15" customHeight="1">
      <c r="A61" s="30" t="s">
        <v>84</v>
      </c>
      <c r="B61" s="31" t="s">
        <v>85</v>
      </c>
      <c r="C61" s="32" t="s">
        <v>314</v>
      </c>
      <c r="D61" s="33">
        <v>2013</v>
      </c>
      <c r="E61" s="34">
        <v>35000</v>
      </c>
      <c r="F61" s="35">
        <v>35000</v>
      </c>
      <c r="G61" s="36"/>
      <c r="H61" s="36">
        <v>2720.45</v>
      </c>
      <c r="I61" s="35">
        <f t="shared" si="0"/>
        <v>37720.449999999997</v>
      </c>
    </row>
    <row r="62" spans="1:9" ht="15" customHeight="1">
      <c r="A62" s="30" t="s">
        <v>86</v>
      </c>
      <c r="B62" s="31" t="s">
        <v>87</v>
      </c>
      <c r="C62" s="32" t="s">
        <v>314</v>
      </c>
      <c r="D62" s="33">
        <v>2013</v>
      </c>
      <c r="E62" s="34">
        <v>10000</v>
      </c>
      <c r="F62" s="35">
        <v>10000</v>
      </c>
      <c r="G62" s="36"/>
      <c r="H62" s="36">
        <v>2720.45</v>
      </c>
      <c r="I62" s="35">
        <f t="shared" si="0"/>
        <v>12720.45</v>
      </c>
    </row>
    <row r="63" spans="1:9" ht="15" customHeight="1">
      <c r="A63" s="30" t="s">
        <v>88</v>
      </c>
      <c r="B63" s="31" t="s">
        <v>89</v>
      </c>
      <c r="C63" s="32" t="s">
        <v>314</v>
      </c>
      <c r="D63" s="33">
        <v>2013</v>
      </c>
      <c r="E63" s="34">
        <v>15000</v>
      </c>
      <c r="F63" s="35">
        <v>15000</v>
      </c>
      <c r="G63" s="36"/>
      <c r="H63" s="36"/>
      <c r="I63" s="35">
        <f t="shared" si="0"/>
        <v>15000</v>
      </c>
    </row>
    <row r="64" spans="1:9" ht="15" customHeight="1">
      <c r="A64" s="30" t="s">
        <v>217</v>
      </c>
      <c r="B64" s="31" t="s">
        <v>159</v>
      </c>
      <c r="C64" s="32" t="s">
        <v>314</v>
      </c>
      <c r="D64" s="33">
        <v>2013</v>
      </c>
      <c r="E64" s="34">
        <v>5000</v>
      </c>
      <c r="F64" s="35">
        <v>5000</v>
      </c>
      <c r="G64" s="36">
        <v>2000</v>
      </c>
      <c r="H64" s="36"/>
      <c r="I64" s="35">
        <f t="shared" si="0"/>
        <v>7000</v>
      </c>
    </row>
    <row r="65" spans="1:10" ht="15" customHeight="1">
      <c r="A65" s="30">
        <v>43320920196</v>
      </c>
      <c r="B65" s="31" t="s">
        <v>90</v>
      </c>
      <c r="C65" s="32" t="s">
        <v>315</v>
      </c>
      <c r="D65" s="33">
        <v>2013</v>
      </c>
      <c r="E65" s="34">
        <v>70000</v>
      </c>
      <c r="F65" s="35">
        <v>70000</v>
      </c>
      <c r="G65" s="36"/>
      <c r="H65" s="36">
        <v>3497.71</v>
      </c>
      <c r="I65" s="35">
        <f t="shared" si="0"/>
        <v>73497.710000000006</v>
      </c>
      <c r="J65" s="2">
        <f>SUM(E65:E79)</f>
        <v>272000</v>
      </c>
    </row>
    <row r="66" spans="1:10" ht="15" customHeight="1">
      <c r="A66" s="30" t="s">
        <v>91</v>
      </c>
      <c r="B66" s="31" t="s">
        <v>169</v>
      </c>
      <c r="C66" s="32" t="s">
        <v>315</v>
      </c>
      <c r="D66" s="33">
        <v>2013</v>
      </c>
      <c r="E66" s="34">
        <v>56000</v>
      </c>
      <c r="F66" s="35">
        <v>56000</v>
      </c>
      <c r="G66" s="36">
        <v>8000</v>
      </c>
      <c r="H66" s="36">
        <v>3497.71</v>
      </c>
      <c r="I66" s="35">
        <f t="shared" si="0"/>
        <v>67497.710000000006</v>
      </c>
    </row>
    <row r="67" spans="1:10" ht="15" customHeight="1">
      <c r="A67" s="30" t="s">
        <v>92</v>
      </c>
      <c r="B67" s="31" t="s">
        <v>93</v>
      </c>
      <c r="C67" s="32" t="s">
        <v>315</v>
      </c>
      <c r="D67" s="33">
        <v>2013</v>
      </c>
      <c r="E67" s="34">
        <v>25000</v>
      </c>
      <c r="F67" s="35">
        <v>12500</v>
      </c>
      <c r="G67" s="36"/>
      <c r="H67" s="36">
        <v>2720.45</v>
      </c>
      <c r="I67" s="35">
        <f t="shared" si="0"/>
        <v>15220.45</v>
      </c>
    </row>
    <row r="68" spans="1:10" ht="15" customHeight="1">
      <c r="A68" s="30" t="s">
        <v>94</v>
      </c>
      <c r="B68" s="31" t="s">
        <v>95</v>
      </c>
      <c r="C68" s="32" t="s">
        <v>315</v>
      </c>
      <c r="D68" s="33">
        <v>2013</v>
      </c>
      <c r="E68" s="34">
        <v>22000</v>
      </c>
      <c r="F68" s="35">
        <v>22000</v>
      </c>
      <c r="G68" s="36">
        <v>3000</v>
      </c>
      <c r="H68" s="36">
        <v>1943.18</v>
      </c>
      <c r="I68" s="35">
        <f t="shared" si="0"/>
        <v>26943.18</v>
      </c>
    </row>
    <row r="69" spans="1:10" ht="15" customHeight="1">
      <c r="A69" s="30" t="s">
        <v>96</v>
      </c>
      <c r="B69" s="31" t="s">
        <v>97</v>
      </c>
      <c r="C69" s="32" t="s">
        <v>315</v>
      </c>
      <c r="D69" s="33">
        <v>2013</v>
      </c>
      <c r="E69" s="34">
        <v>20000</v>
      </c>
      <c r="F69" s="35">
        <v>20000</v>
      </c>
      <c r="G69" s="36">
        <v>1700</v>
      </c>
      <c r="H69" s="36">
        <v>2720.45</v>
      </c>
      <c r="I69" s="35">
        <f t="shared" si="0"/>
        <v>24420.45</v>
      </c>
    </row>
    <row r="70" spans="1:10" ht="15" customHeight="1">
      <c r="A70" s="30" t="s">
        <v>132</v>
      </c>
      <c r="B70" s="31" t="s">
        <v>131</v>
      </c>
      <c r="C70" s="32" t="s">
        <v>315</v>
      </c>
      <c r="D70" s="33">
        <v>2013</v>
      </c>
      <c r="E70" s="34">
        <v>20000</v>
      </c>
      <c r="F70" s="35">
        <v>20000</v>
      </c>
      <c r="G70" s="36"/>
      <c r="H70" s="36">
        <v>2720.45</v>
      </c>
      <c r="I70" s="35">
        <f t="shared" ref="I70:I132" si="1">F70+G70+H70</f>
        <v>22720.45</v>
      </c>
    </row>
    <row r="71" spans="1:10" ht="15" customHeight="1">
      <c r="A71" s="30" t="s">
        <v>98</v>
      </c>
      <c r="B71" s="31" t="s">
        <v>244</v>
      </c>
      <c r="C71" s="32" t="s">
        <v>315</v>
      </c>
      <c r="D71" s="33">
        <v>2013</v>
      </c>
      <c r="E71" s="34">
        <v>15000</v>
      </c>
      <c r="F71" s="35">
        <v>15000</v>
      </c>
      <c r="G71" s="36"/>
      <c r="H71" s="36">
        <v>2720.45</v>
      </c>
      <c r="I71" s="35">
        <f t="shared" si="1"/>
        <v>17720.45</v>
      </c>
    </row>
    <row r="72" spans="1:10" ht="15" customHeight="1">
      <c r="A72" s="30" t="s">
        <v>216</v>
      </c>
      <c r="B72" s="31" t="s">
        <v>155</v>
      </c>
      <c r="C72" s="32" t="s">
        <v>315</v>
      </c>
      <c r="D72" s="33">
        <v>2013</v>
      </c>
      <c r="E72" s="34">
        <v>10000</v>
      </c>
      <c r="F72" s="35">
        <v>10000</v>
      </c>
      <c r="G72" s="36"/>
      <c r="H72" s="36">
        <v>3362</v>
      </c>
      <c r="I72" s="35">
        <f t="shared" si="1"/>
        <v>13362</v>
      </c>
    </row>
    <row r="73" spans="1:10" ht="15" customHeight="1">
      <c r="A73" s="30" t="s">
        <v>215</v>
      </c>
      <c r="B73" s="31" t="s">
        <v>156</v>
      </c>
      <c r="C73" s="32" t="s">
        <v>315</v>
      </c>
      <c r="D73" s="33">
        <v>2013</v>
      </c>
      <c r="E73" s="34">
        <v>5000</v>
      </c>
      <c r="F73" s="35">
        <v>5000</v>
      </c>
      <c r="G73" s="36">
        <v>2000</v>
      </c>
      <c r="H73" s="36"/>
      <c r="I73" s="35">
        <f t="shared" si="1"/>
        <v>7000</v>
      </c>
    </row>
    <row r="74" spans="1:10" ht="15" customHeight="1">
      <c r="A74" s="30" t="s">
        <v>99</v>
      </c>
      <c r="B74" s="31" t="s">
        <v>100</v>
      </c>
      <c r="C74" s="32" t="s">
        <v>315</v>
      </c>
      <c r="D74" s="33">
        <v>2013</v>
      </c>
      <c r="E74" s="34"/>
      <c r="F74" s="35"/>
      <c r="G74" s="36"/>
      <c r="H74" s="36"/>
      <c r="I74" s="35">
        <f t="shared" si="1"/>
        <v>0</v>
      </c>
    </row>
    <row r="75" spans="1:10" ht="15" customHeight="1">
      <c r="A75" s="30" t="s">
        <v>101</v>
      </c>
      <c r="B75" s="31" t="s">
        <v>102</v>
      </c>
      <c r="C75" s="32" t="s">
        <v>315</v>
      </c>
      <c r="D75" s="33">
        <v>2013</v>
      </c>
      <c r="E75" s="34"/>
      <c r="F75" s="35"/>
      <c r="G75" s="36"/>
      <c r="H75" s="36"/>
      <c r="I75" s="35">
        <f t="shared" si="1"/>
        <v>0</v>
      </c>
    </row>
    <row r="76" spans="1:10" ht="15" customHeight="1">
      <c r="A76" s="30" t="s">
        <v>103</v>
      </c>
      <c r="B76" s="31" t="s">
        <v>104</v>
      </c>
      <c r="C76" s="32" t="s">
        <v>315</v>
      </c>
      <c r="D76" s="33">
        <v>2013</v>
      </c>
      <c r="E76" s="34">
        <v>2000</v>
      </c>
      <c r="F76" s="35"/>
      <c r="G76" s="36"/>
      <c r="H76" s="36"/>
      <c r="I76" s="35">
        <f t="shared" si="1"/>
        <v>0</v>
      </c>
    </row>
    <row r="77" spans="1:10" ht="15" customHeight="1">
      <c r="A77" s="30" t="s">
        <v>105</v>
      </c>
      <c r="B77" s="31" t="s">
        <v>177</v>
      </c>
      <c r="C77" s="32" t="s">
        <v>315</v>
      </c>
      <c r="D77" s="33">
        <v>2013</v>
      </c>
      <c r="E77" s="34">
        <v>13000</v>
      </c>
      <c r="F77" s="35">
        <v>13000</v>
      </c>
      <c r="G77" s="36"/>
      <c r="H77" s="36">
        <v>3362</v>
      </c>
      <c r="I77" s="35">
        <f t="shared" si="1"/>
        <v>16362</v>
      </c>
    </row>
    <row r="78" spans="1:10" ht="15" customHeight="1">
      <c r="A78" s="30" t="s">
        <v>106</v>
      </c>
      <c r="B78" s="31" t="s">
        <v>107</v>
      </c>
      <c r="C78" s="32" t="s">
        <v>315</v>
      </c>
      <c r="D78" s="33">
        <v>2013</v>
      </c>
      <c r="E78" s="34">
        <v>8000</v>
      </c>
      <c r="F78" s="35">
        <v>8000</v>
      </c>
      <c r="G78" s="36">
        <v>3000</v>
      </c>
      <c r="H78" s="36">
        <v>1943.18</v>
      </c>
      <c r="I78" s="35">
        <f t="shared" si="1"/>
        <v>12943.18</v>
      </c>
    </row>
    <row r="79" spans="1:10" ht="15" customHeight="1">
      <c r="A79" s="30" t="s">
        <v>108</v>
      </c>
      <c r="B79" s="31" t="s">
        <v>109</v>
      </c>
      <c r="C79" s="32" t="s">
        <v>315</v>
      </c>
      <c r="D79" s="33">
        <v>2013</v>
      </c>
      <c r="E79" s="34">
        <v>6000</v>
      </c>
      <c r="F79" s="35">
        <v>6000</v>
      </c>
      <c r="G79" s="36"/>
      <c r="H79" s="36">
        <v>3497.71</v>
      </c>
      <c r="I79" s="35">
        <f t="shared" si="1"/>
        <v>9497.7099999999991</v>
      </c>
    </row>
    <row r="80" spans="1:10" ht="15" customHeight="1">
      <c r="A80" s="30" t="s">
        <v>139</v>
      </c>
      <c r="B80" s="31" t="s">
        <v>140</v>
      </c>
      <c r="C80" s="32" t="s">
        <v>315</v>
      </c>
      <c r="D80" s="33">
        <v>2013</v>
      </c>
      <c r="E80" s="34">
        <v>15000</v>
      </c>
      <c r="F80" s="35">
        <v>15000</v>
      </c>
      <c r="G80" s="36"/>
      <c r="H80" s="36">
        <v>3362</v>
      </c>
      <c r="I80" s="35">
        <f t="shared" si="1"/>
        <v>18362</v>
      </c>
    </row>
    <row r="81" spans="1:9" ht="15" customHeight="1">
      <c r="A81" s="30" t="s">
        <v>145</v>
      </c>
      <c r="B81" s="31" t="s">
        <v>146</v>
      </c>
      <c r="C81" s="32" t="s">
        <v>147</v>
      </c>
      <c r="D81" s="33">
        <v>2013</v>
      </c>
      <c r="E81" s="34">
        <v>4000</v>
      </c>
      <c r="F81" s="35">
        <v>4000</v>
      </c>
      <c r="G81" s="36"/>
      <c r="H81" s="36"/>
      <c r="I81" s="35">
        <f t="shared" si="1"/>
        <v>4000</v>
      </c>
    </row>
    <row r="82" spans="1:9" ht="15" customHeight="1">
      <c r="A82" s="30" t="s">
        <v>148</v>
      </c>
      <c r="B82" s="31" t="s">
        <v>149</v>
      </c>
      <c r="C82" s="32" t="s">
        <v>150</v>
      </c>
      <c r="D82" s="33">
        <v>2013</v>
      </c>
      <c r="E82" s="34">
        <v>10000</v>
      </c>
      <c r="F82" s="35">
        <v>12500</v>
      </c>
      <c r="G82" s="36">
        <v>10040</v>
      </c>
      <c r="H82" s="36"/>
      <c r="I82" s="35">
        <f t="shared" si="1"/>
        <v>22540</v>
      </c>
    </row>
    <row r="83" spans="1:9" ht="15" customHeight="1">
      <c r="A83" s="30" t="s">
        <v>151</v>
      </c>
      <c r="B83" s="31" t="s">
        <v>152</v>
      </c>
      <c r="C83" s="32" t="s">
        <v>150</v>
      </c>
      <c r="D83" s="33">
        <v>2013</v>
      </c>
      <c r="E83" s="34">
        <v>15000</v>
      </c>
      <c r="F83" s="35">
        <v>15000</v>
      </c>
      <c r="G83" s="36">
        <v>5000</v>
      </c>
      <c r="H83" s="36">
        <v>3886.36</v>
      </c>
      <c r="I83" s="35">
        <f t="shared" si="1"/>
        <v>23886.36</v>
      </c>
    </row>
    <row r="84" spans="1:9" ht="15" customHeight="1">
      <c r="A84" s="30" t="s">
        <v>153</v>
      </c>
      <c r="B84" s="31" t="s">
        <v>154</v>
      </c>
      <c r="C84" s="32" t="s">
        <v>150</v>
      </c>
      <c r="D84" s="33">
        <v>2013</v>
      </c>
      <c r="E84" s="34"/>
      <c r="F84" s="35"/>
      <c r="G84" s="36"/>
      <c r="H84" s="36">
        <v>3362</v>
      </c>
      <c r="I84" s="35">
        <f t="shared" si="1"/>
        <v>3362</v>
      </c>
    </row>
    <row r="85" spans="1:9" ht="15" customHeight="1">
      <c r="A85" s="30" t="s">
        <v>110</v>
      </c>
      <c r="B85" s="31" t="s">
        <v>111</v>
      </c>
      <c r="C85" s="32" t="s">
        <v>316</v>
      </c>
      <c r="D85" s="33">
        <v>2013</v>
      </c>
      <c r="E85" s="34">
        <v>47000</v>
      </c>
      <c r="F85" s="35">
        <v>47000</v>
      </c>
      <c r="G85" s="36">
        <v>3000</v>
      </c>
      <c r="H85" s="36">
        <v>3497.71</v>
      </c>
      <c r="I85" s="35">
        <f t="shared" si="1"/>
        <v>53497.71</v>
      </c>
    </row>
    <row r="86" spans="1:9" ht="15" customHeight="1">
      <c r="A86" s="30" t="s">
        <v>112</v>
      </c>
      <c r="B86" s="31" t="s">
        <v>182</v>
      </c>
      <c r="C86" s="32" t="s">
        <v>316</v>
      </c>
      <c r="D86" s="33">
        <v>2013</v>
      </c>
      <c r="E86" s="34">
        <v>25000</v>
      </c>
      <c r="F86" s="35">
        <v>18750</v>
      </c>
      <c r="G86" s="36">
        <v>3000</v>
      </c>
      <c r="H86" s="36">
        <v>3886.36</v>
      </c>
      <c r="I86" s="35">
        <f t="shared" si="1"/>
        <v>25636.36</v>
      </c>
    </row>
    <row r="87" spans="1:9" ht="15" customHeight="1">
      <c r="A87" s="30" t="s">
        <v>135</v>
      </c>
      <c r="B87" s="31" t="s">
        <v>136</v>
      </c>
      <c r="C87" s="32" t="s">
        <v>316</v>
      </c>
      <c r="D87" s="33">
        <v>2013</v>
      </c>
      <c r="E87" s="34">
        <v>10000</v>
      </c>
      <c r="F87" s="35">
        <v>10000</v>
      </c>
      <c r="G87" s="36"/>
      <c r="H87" s="36"/>
      <c r="I87" s="35">
        <f t="shared" si="1"/>
        <v>10000</v>
      </c>
    </row>
    <row r="88" spans="1:9" ht="15" customHeight="1">
      <c r="A88" s="30" t="s">
        <v>113</v>
      </c>
      <c r="B88" s="31" t="s">
        <v>114</v>
      </c>
      <c r="C88" s="32" t="s">
        <v>316</v>
      </c>
      <c r="D88" s="33">
        <v>2013</v>
      </c>
      <c r="E88" s="34">
        <v>5000</v>
      </c>
      <c r="F88" s="35">
        <v>5000</v>
      </c>
      <c r="G88" s="36"/>
      <c r="H88" s="36"/>
      <c r="I88" s="35">
        <f t="shared" si="1"/>
        <v>5000</v>
      </c>
    </row>
    <row r="89" spans="1:9" ht="15" customHeight="1">
      <c r="A89" s="30" t="s">
        <v>214</v>
      </c>
      <c r="B89" s="31" t="s">
        <v>166</v>
      </c>
      <c r="C89" s="32" t="s">
        <v>316</v>
      </c>
      <c r="D89" s="33">
        <v>2013</v>
      </c>
      <c r="E89" s="34">
        <v>5000</v>
      </c>
      <c r="F89" s="35">
        <v>2500</v>
      </c>
      <c r="G89" s="36"/>
      <c r="H89" s="36"/>
      <c r="I89" s="35">
        <f t="shared" si="1"/>
        <v>2500</v>
      </c>
    </row>
    <row r="90" spans="1:9" ht="15" customHeight="1">
      <c r="A90" s="30" t="s">
        <v>213</v>
      </c>
      <c r="B90" s="31" t="s">
        <v>167</v>
      </c>
      <c r="C90" s="32" t="s">
        <v>316</v>
      </c>
      <c r="D90" s="33">
        <v>2013</v>
      </c>
      <c r="E90" s="34">
        <v>5000</v>
      </c>
      <c r="F90" s="35">
        <v>5000</v>
      </c>
      <c r="G90" s="36">
        <v>3000</v>
      </c>
      <c r="H90" s="36">
        <v>3362</v>
      </c>
      <c r="I90" s="35">
        <f t="shared" si="1"/>
        <v>11362</v>
      </c>
    </row>
    <row r="91" spans="1:9" ht="15" customHeight="1">
      <c r="A91" s="30" t="s">
        <v>137</v>
      </c>
      <c r="B91" s="31" t="s">
        <v>138</v>
      </c>
      <c r="C91" s="32" t="s">
        <v>316</v>
      </c>
      <c r="D91" s="33">
        <v>2013</v>
      </c>
      <c r="E91" s="34">
        <v>10000</v>
      </c>
      <c r="F91" s="35">
        <v>10000</v>
      </c>
      <c r="G91" s="36"/>
      <c r="H91" s="36"/>
      <c r="I91" s="35">
        <f t="shared" si="1"/>
        <v>10000</v>
      </c>
    </row>
    <row r="92" spans="1:9" ht="15" customHeight="1">
      <c r="A92" s="30" t="s">
        <v>133</v>
      </c>
      <c r="B92" s="31" t="s">
        <v>134</v>
      </c>
      <c r="C92" s="32" t="s">
        <v>316</v>
      </c>
      <c r="D92" s="33">
        <v>2013</v>
      </c>
      <c r="E92" s="34">
        <v>30000</v>
      </c>
      <c r="F92" s="35">
        <v>30000</v>
      </c>
      <c r="G92" s="36">
        <v>21750</v>
      </c>
      <c r="H92" s="36">
        <v>10415.450000000001</v>
      </c>
      <c r="I92" s="35">
        <f t="shared" si="1"/>
        <v>62165.45</v>
      </c>
    </row>
    <row r="93" spans="1:9" ht="15" customHeight="1">
      <c r="A93" s="30" t="s">
        <v>207</v>
      </c>
      <c r="B93" s="31" t="s">
        <v>165</v>
      </c>
      <c r="C93" s="32" t="s">
        <v>316</v>
      </c>
      <c r="D93" s="33">
        <v>2013</v>
      </c>
      <c r="E93" s="34">
        <v>3000</v>
      </c>
      <c r="F93" s="35">
        <v>3000</v>
      </c>
      <c r="G93" s="36"/>
      <c r="H93" s="36">
        <v>2720.45</v>
      </c>
      <c r="I93" s="35">
        <f t="shared" si="1"/>
        <v>5720.45</v>
      </c>
    </row>
    <row r="94" spans="1:9" ht="15" customHeight="1">
      <c r="A94" s="30" t="s">
        <v>115</v>
      </c>
      <c r="B94" s="31" t="s">
        <v>116</v>
      </c>
      <c r="C94" s="32" t="s">
        <v>317</v>
      </c>
      <c r="D94" s="33">
        <v>2013</v>
      </c>
      <c r="E94" s="34"/>
      <c r="F94" s="35"/>
      <c r="G94" s="36"/>
      <c r="H94" s="36">
        <v>3362</v>
      </c>
      <c r="I94" s="35">
        <f t="shared" si="1"/>
        <v>3362</v>
      </c>
    </row>
    <row r="95" spans="1:9" ht="15" customHeight="1">
      <c r="A95" s="30" t="s">
        <v>117</v>
      </c>
      <c r="B95" s="31" t="s">
        <v>118</v>
      </c>
      <c r="C95" s="32" t="s">
        <v>318</v>
      </c>
      <c r="D95" s="33">
        <v>2013</v>
      </c>
      <c r="E95" s="34">
        <v>10000</v>
      </c>
      <c r="F95" s="35">
        <v>10000</v>
      </c>
      <c r="G95" s="36">
        <v>15687.5</v>
      </c>
      <c r="H95" s="36"/>
      <c r="I95" s="35">
        <f t="shared" si="1"/>
        <v>25687.5</v>
      </c>
    </row>
    <row r="96" spans="1:9" ht="15" customHeight="1">
      <c r="A96" s="30" t="s">
        <v>119</v>
      </c>
      <c r="B96" s="31" t="s">
        <v>120</v>
      </c>
      <c r="C96" s="32" t="s">
        <v>318</v>
      </c>
      <c r="D96" s="33">
        <v>2013</v>
      </c>
      <c r="E96" s="34">
        <v>10000</v>
      </c>
      <c r="F96" s="35">
        <v>10000</v>
      </c>
      <c r="G96" s="36"/>
      <c r="H96" s="36"/>
      <c r="I96" s="35">
        <f t="shared" si="1"/>
        <v>10000</v>
      </c>
    </row>
    <row r="97" spans="1:9" ht="15" customHeight="1">
      <c r="A97" s="30" t="s">
        <v>121</v>
      </c>
      <c r="B97" s="31" t="s">
        <v>122</v>
      </c>
      <c r="C97" s="32" t="s">
        <v>318</v>
      </c>
      <c r="D97" s="33">
        <v>2013</v>
      </c>
      <c r="E97" s="34">
        <v>15000</v>
      </c>
      <c r="F97" s="35">
        <v>15000</v>
      </c>
      <c r="G97" s="36">
        <v>2000</v>
      </c>
      <c r="H97" s="36">
        <v>2720.45</v>
      </c>
      <c r="I97" s="35">
        <f t="shared" si="1"/>
        <v>19720.45</v>
      </c>
    </row>
    <row r="98" spans="1:9" ht="15" customHeight="1">
      <c r="A98" s="30" t="s">
        <v>141</v>
      </c>
      <c r="B98" s="31" t="s">
        <v>123</v>
      </c>
      <c r="C98" s="32" t="s">
        <v>318</v>
      </c>
      <c r="D98" s="33">
        <v>2013</v>
      </c>
      <c r="E98" s="34">
        <v>100000</v>
      </c>
      <c r="F98" s="35">
        <v>87038.8</v>
      </c>
      <c r="G98" s="36">
        <v>4131.42</v>
      </c>
      <c r="H98" s="36">
        <v>3362</v>
      </c>
      <c r="I98" s="35">
        <f t="shared" si="1"/>
        <v>94532.22</v>
      </c>
    </row>
    <row r="99" spans="1:9" ht="15" customHeight="1">
      <c r="A99" s="30" t="s">
        <v>208</v>
      </c>
      <c r="B99" s="31" t="s">
        <v>173</v>
      </c>
      <c r="C99" s="32" t="s">
        <v>318</v>
      </c>
      <c r="D99" s="33">
        <v>2013</v>
      </c>
      <c r="E99" s="34">
        <v>10000</v>
      </c>
      <c r="F99" s="35">
        <v>10000</v>
      </c>
      <c r="G99" s="36">
        <v>1000</v>
      </c>
      <c r="H99" s="36">
        <v>3362</v>
      </c>
      <c r="I99" s="35">
        <f t="shared" si="1"/>
        <v>14362</v>
      </c>
    </row>
    <row r="100" spans="1:9" ht="15" customHeight="1">
      <c r="A100" s="30" t="s">
        <v>209</v>
      </c>
      <c r="B100" s="31" t="s">
        <v>168</v>
      </c>
      <c r="C100" s="32" t="s">
        <v>318</v>
      </c>
      <c r="D100" s="33">
        <v>2013</v>
      </c>
      <c r="E100" s="34">
        <v>5000</v>
      </c>
      <c r="F100" s="35">
        <v>5000</v>
      </c>
      <c r="G100" s="36"/>
      <c r="H100" s="36">
        <v>3886.36</v>
      </c>
      <c r="I100" s="35">
        <f t="shared" si="1"/>
        <v>8886.36</v>
      </c>
    </row>
    <row r="101" spans="1:9" ht="15" customHeight="1">
      <c r="A101" s="30" t="s">
        <v>142</v>
      </c>
      <c r="B101" s="31" t="s">
        <v>144</v>
      </c>
      <c r="C101" s="32" t="s">
        <v>143</v>
      </c>
      <c r="D101" s="33">
        <v>2013</v>
      </c>
      <c r="E101" s="34"/>
      <c r="F101" s="35"/>
      <c r="G101" s="36"/>
      <c r="H101" s="36"/>
      <c r="I101" s="35">
        <f t="shared" si="1"/>
        <v>0</v>
      </c>
    </row>
    <row r="102" spans="1:9" ht="15" customHeight="1">
      <c r="A102" s="30" t="s">
        <v>232</v>
      </c>
      <c r="B102" s="31" t="s">
        <v>226</v>
      </c>
      <c r="C102" s="32" t="s">
        <v>239</v>
      </c>
      <c r="D102" s="33">
        <v>2013</v>
      </c>
      <c r="E102" s="34">
        <v>14000</v>
      </c>
      <c r="F102" s="35">
        <v>14000</v>
      </c>
      <c r="G102" s="36"/>
      <c r="H102" s="36"/>
      <c r="I102" s="35">
        <f t="shared" si="1"/>
        <v>14000</v>
      </c>
    </row>
    <row r="103" spans="1:9" ht="15" customHeight="1">
      <c r="A103" s="30" t="s">
        <v>236</v>
      </c>
      <c r="B103" s="31" t="s">
        <v>227</v>
      </c>
      <c r="C103" s="32" t="s">
        <v>239</v>
      </c>
      <c r="D103" s="33">
        <v>2013</v>
      </c>
      <c r="E103" s="34">
        <v>14000</v>
      </c>
      <c r="F103" s="35">
        <v>14000</v>
      </c>
      <c r="G103" s="36"/>
      <c r="H103" s="36"/>
      <c r="I103" s="35">
        <f t="shared" si="1"/>
        <v>14000</v>
      </c>
    </row>
    <row r="104" spans="1:9" ht="15" customHeight="1">
      <c r="A104" s="30" t="s">
        <v>234</v>
      </c>
      <c r="B104" s="31" t="s">
        <v>228</v>
      </c>
      <c r="C104" s="32" t="s">
        <v>239</v>
      </c>
      <c r="D104" s="33">
        <v>2013</v>
      </c>
      <c r="E104" s="34">
        <v>17850</v>
      </c>
      <c r="F104" s="35">
        <v>17850</v>
      </c>
      <c r="G104" s="36"/>
      <c r="H104" s="36"/>
      <c r="I104" s="35">
        <f t="shared" si="1"/>
        <v>17850</v>
      </c>
    </row>
    <row r="105" spans="1:9" ht="15" customHeight="1">
      <c r="A105" s="30" t="s">
        <v>233</v>
      </c>
      <c r="B105" s="31" t="s">
        <v>229</v>
      </c>
      <c r="C105" s="32" t="s">
        <v>239</v>
      </c>
      <c r="D105" s="33">
        <v>2013</v>
      </c>
      <c r="E105" s="34">
        <v>7000</v>
      </c>
      <c r="F105" s="35">
        <v>7000</v>
      </c>
      <c r="G105" s="36"/>
      <c r="H105" s="36"/>
      <c r="I105" s="35">
        <f t="shared" si="1"/>
        <v>7000</v>
      </c>
    </row>
    <row r="106" spans="1:9" ht="15" customHeight="1">
      <c r="A106" s="30" t="s">
        <v>238</v>
      </c>
      <c r="B106" s="31" t="s">
        <v>225</v>
      </c>
      <c r="C106" s="32" t="s">
        <v>239</v>
      </c>
      <c r="D106" s="33">
        <v>2013</v>
      </c>
      <c r="E106" s="34">
        <v>3500</v>
      </c>
      <c r="F106" s="35">
        <v>3500</v>
      </c>
      <c r="G106" s="36"/>
      <c r="H106" s="36"/>
      <c r="I106" s="35">
        <f t="shared" si="1"/>
        <v>3500</v>
      </c>
    </row>
    <row r="107" spans="1:9" ht="15" customHeight="1">
      <c r="A107" s="30" t="s">
        <v>237</v>
      </c>
      <c r="B107" s="31" t="s">
        <v>230</v>
      </c>
      <c r="C107" s="32" t="s">
        <v>239</v>
      </c>
      <c r="D107" s="33">
        <v>2013</v>
      </c>
      <c r="E107" s="34">
        <v>3500</v>
      </c>
      <c r="F107" s="35">
        <v>3500</v>
      </c>
      <c r="G107" s="36"/>
      <c r="H107" s="36"/>
      <c r="I107" s="35">
        <f t="shared" si="1"/>
        <v>3500</v>
      </c>
    </row>
    <row r="108" spans="1:9" ht="15" customHeight="1">
      <c r="A108" s="30"/>
      <c r="B108" s="31" t="s">
        <v>279</v>
      </c>
      <c r="C108" s="32" t="s">
        <v>239</v>
      </c>
      <c r="D108" s="33">
        <v>2013</v>
      </c>
      <c r="E108" s="34">
        <v>3850</v>
      </c>
      <c r="F108" s="35">
        <v>3850</v>
      </c>
      <c r="G108" s="36"/>
      <c r="H108" s="36"/>
      <c r="I108" s="35">
        <f t="shared" si="1"/>
        <v>3850</v>
      </c>
    </row>
    <row r="109" spans="1:9" ht="15" customHeight="1">
      <c r="A109" s="30" t="s">
        <v>301</v>
      </c>
      <c r="B109" s="31" t="s">
        <v>278</v>
      </c>
      <c r="C109" s="32" t="s">
        <v>239</v>
      </c>
      <c r="D109" s="33">
        <v>2013</v>
      </c>
      <c r="E109" s="34">
        <v>7000</v>
      </c>
      <c r="F109" s="35">
        <v>7000</v>
      </c>
      <c r="G109" s="36"/>
      <c r="H109" s="36"/>
      <c r="I109" s="35">
        <f t="shared" si="1"/>
        <v>7000</v>
      </c>
    </row>
    <row r="110" spans="1:9" ht="15" customHeight="1">
      <c r="A110" s="30" t="s">
        <v>235</v>
      </c>
      <c r="B110" s="31" t="s">
        <v>231</v>
      </c>
      <c r="C110" s="32" t="s">
        <v>239</v>
      </c>
      <c r="D110" s="33">
        <v>2013</v>
      </c>
      <c r="E110" s="34">
        <v>35700</v>
      </c>
      <c r="F110" s="35">
        <v>35700</v>
      </c>
      <c r="G110" s="36"/>
      <c r="H110" s="36"/>
      <c r="I110" s="35">
        <f t="shared" si="1"/>
        <v>35700</v>
      </c>
    </row>
    <row r="111" spans="1:9" ht="25.5">
      <c r="A111" s="30" t="s">
        <v>210</v>
      </c>
      <c r="B111" s="31" t="s">
        <v>170</v>
      </c>
      <c r="C111" s="32" t="s">
        <v>266</v>
      </c>
      <c r="D111" s="33">
        <v>2013</v>
      </c>
      <c r="E111" s="34"/>
      <c r="F111" s="35"/>
      <c r="G111" s="36">
        <v>1500</v>
      </c>
      <c r="H111" s="36"/>
      <c r="I111" s="35">
        <f t="shared" si="1"/>
        <v>1500</v>
      </c>
    </row>
    <row r="112" spans="1:9">
      <c r="A112" s="30"/>
      <c r="B112" s="31" t="s">
        <v>171</v>
      </c>
      <c r="C112" s="32" t="s">
        <v>265</v>
      </c>
      <c r="D112" s="33">
        <v>2013</v>
      </c>
      <c r="E112" s="34"/>
      <c r="F112" s="35"/>
      <c r="G112" s="36">
        <v>400</v>
      </c>
      <c r="H112" s="36"/>
      <c r="I112" s="35">
        <f t="shared" si="1"/>
        <v>400</v>
      </c>
    </row>
    <row r="113" spans="1:9">
      <c r="A113" s="30" t="s">
        <v>211</v>
      </c>
      <c r="B113" s="31" t="s">
        <v>172</v>
      </c>
      <c r="C113" s="32"/>
      <c r="D113" s="33">
        <v>2013</v>
      </c>
      <c r="E113" s="34"/>
      <c r="F113" s="35"/>
      <c r="G113" s="36">
        <v>1500</v>
      </c>
      <c r="H113" s="36">
        <v>3010</v>
      </c>
      <c r="I113" s="35">
        <f t="shared" si="1"/>
        <v>4510</v>
      </c>
    </row>
    <row r="114" spans="1:9">
      <c r="A114" s="30"/>
      <c r="B114" s="31" t="s">
        <v>174</v>
      </c>
      <c r="C114" s="32" t="s">
        <v>264</v>
      </c>
      <c r="D114" s="33">
        <v>2013</v>
      </c>
      <c r="E114" s="34"/>
      <c r="F114" s="35"/>
      <c r="G114" s="36">
        <v>2000</v>
      </c>
      <c r="H114" s="36"/>
      <c r="I114" s="35">
        <f t="shared" si="1"/>
        <v>2000</v>
      </c>
    </row>
    <row r="115" spans="1:9">
      <c r="A115" s="30" t="s">
        <v>300</v>
      </c>
      <c r="B115" s="31" t="s">
        <v>175</v>
      </c>
      <c r="C115" s="32"/>
      <c r="D115" s="33">
        <v>2013</v>
      </c>
      <c r="E115" s="34"/>
      <c r="F115" s="35"/>
      <c r="G115" s="36"/>
      <c r="H115" s="36"/>
      <c r="I115" s="35">
        <f t="shared" si="1"/>
        <v>0</v>
      </c>
    </row>
    <row r="116" spans="1:9">
      <c r="A116" s="30" t="s">
        <v>212</v>
      </c>
      <c r="B116" s="31" t="s">
        <v>176</v>
      </c>
      <c r="C116" s="32" t="s">
        <v>259</v>
      </c>
      <c r="D116" s="33">
        <v>2013</v>
      </c>
      <c r="E116" s="34"/>
      <c r="F116" s="35"/>
      <c r="G116" s="36">
        <v>5000</v>
      </c>
      <c r="H116" s="36"/>
      <c r="I116" s="35">
        <f t="shared" si="1"/>
        <v>5000</v>
      </c>
    </row>
    <row r="117" spans="1:9">
      <c r="A117" s="30" t="s">
        <v>178</v>
      </c>
      <c r="B117" s="31" t="s">
        <v>179</v>
      </c>
      <c r="C117" s="32"/>
      <c r="D117" s="33">
        <v>2013</v>
      </c>
      <c r="E117" s="34"/>
      <c r="F117" s="35"/>
      <c r="G117" s="36">
        <v>1000</v>
      </c>
      <c r="H117" s="36"/>
      <c r="I117" s="35">
        <f t="shared" si="1"/>
        <v>1000</v>
      </c>
    </row>
    <row r="118" spans="1:9">
      <c r="A118" s="30"/>
      <c r="B118" s="31" t="s">
        <v>180</v>
      </c>
      <c r="C118" s="32"/>
      <c r="D118" s="33">
        <v>2013</v>
      </c>
      <c r="E118" s="34"/>
      <c r="F118" s="35"/>
      <c r="G118" s="36">
        <v>1400</v>
      </c>
      <c r="H118" s="36">
        <v>3362</v>
      </c>
      <c r="I118" s="35">
        <f t="shared" si="1"/>
        <v>4762</v>
      </c>
    </row>
    <row r="119" spans="1:9">
      <c r="A119" s="30" t="s">
        <v>203</v>
      </c>
      <c r="B119" s="31" t="s">
        <v>181</v>
      </c>
      <c r="C119" s="32" t="s">
        <v>248</v>
      </c>
      <c r="D119" s="33">
        <v>2013</v>
      </c>
      <c r="E119" s="34"/>
      <c r="F119" s="35"/>
      <c r="G119" s="36">
        <v>6000</v>
      </c>
      <c r="H119" s="36"/>
      <c r="I119" s="35">
        <f t="shared" si="1"/>
        <v>6000</v>
      </c>
    </row>
    <row r="120" spans="1:9">
      <c r="A120" s="30"/>
      <c r="B120" s="31" t="s">
        <v>183</v>
      </c>
      <c r="C120" s="32" t="s">
        <v>246</v>
      </c>
      <c r="D120" s="33">
        <v>2013</v>
      </c>
      <c r="E120" s="34"/>
      <c r="F120" s="35"/>
      <c r="G120" s="36">
        <v>50000</v>
      </c>
      <c r="H120" s="36"/>
      <c r="I120" s="35">
        <f t="shared" si="1"/>
        <v>50000</v>
      </c>
    </row>
    <row r="121" spans="1:9" ht="25.5">
      <c r="A121" s="30" t="s">
        <v>204</v>
      </c>
      <c r="B121" s="31" t="s">
        <v>184</v>
      </c>
      <c r="C121" s="32" t="s">
        <v>284</v>
      </c>
      <c r="D121" s="33">
        <v>2013</v>
      </c>
      <c r="E121" s="34"/>
      <c r="F121" s="35"/>
      <c r="G121" s="36">
        <v>410000</v>
      </c>
      <c r="H121" s="36"/>
      <c r="I121" s="35">
        <f t="shared" si="1"/>
        <v>410000</v>
      </c>
    </row>
    <row r="122" spans="1:9">
      <c r="A122" s="30" t="s">
        <v>205</v>
      </c>
      <c r="B122" s="31" t="s">
        <v>192</v>
      </c>
      <c r="C122" s="32"/>
      <c r="D122" s="33">
        <v>2013</v>
      </c>
      <c r="E122" s="34"/>
      <c r="F122" s="35"/>
      <c r="G122" s="36"/>
      <c r="H122" s="36">
        <v>5013.3999999999996</v>
      </c>
      <c r="I122" s="35">
        <f t="shared" si="1"/>
        <v>5013.3999999999996</v>
      </c>
    </row>
    <row r="123" spans="1:9">
      <c r="A123" s="30" t="s">
        <v>206</v>
      </c>
      <c r="B123" s="31" t="s">
        <v>193</v>
      </c>
      <c r="C123" s="32"/>
      <c r="D123" s="33">
        <v>2013</v>
      </c>
      <c r="E123" s="34"/>
      <c r="F123" s="35"/>
      <c r="G123" s="36"/>
      <c r="H123" s="36">
        <v>3362</v>
      </c>
      <c r="I123" s="35">
        <f t="shared" si="1"/>
        <v>3362</v>
      </c>
    </row>
    <row r="124" spans="1:9">
      <c r="A124" s="30" t="s">
        <v>202</v>
      </c>
      <c r="B124" s="31" t="s">
        <v>194</v>
      </c>
      <c r="C124" s="32"/>
      <c r="D124" s="33">
        <v>2013</v>
      </c>
      <c r="E124" s="34"/>
      <c r="F124" s="35"/>
      <c r="G124" s="36"/>
      <c r="H124" s="36">
        <v>1943.18</v>
      </c>
      <c r="I124" s="35">
        <f t="shared" si="1"/>
        <v>1943.18</v>
      </c>
    </row>
    <row r="125" spans="1:9">
      <c r="A125" s="30" t="s">
        <v>201</v>
      </c>
      <c r="B125" s="31" t="s">
        <v>195</v>
      </c>
      <c r="C125" s="32"/>
      <c r="D125" s="33">
        <v>2013</v>
      </c>
      <c r="E125" s="34"/>
      <c r="F125" s="35"/>
      <c r="G125" s="36"/>
      <c r="H125" s="36">
        <v>3362</v>
      </c>
      <c r="I125" s="35">
        <f t="shared" si="1"/>
        <v>3362</v>
      </c>
    </row>
    <row r="126" spans="1:9">
      <c r="A126" s="30" t="s">
        <v>200</v>
      </c>
      <c r="B126" s="31" t="s">
        <v>196</v>
      </c>
      <c r="C126" s="32"/>
      <c r="D126" s="33">
        <v>2013</v>
      </c>
      <c r="E126" s="34"/>
      <c r="F126" s="35"/>
      <c r="G126" s="36"/>
      <c r="H126" s="36">
        <v>3362</v>
      </c>
      <c r="I126" s="35">
        <f t="shared" si="1"/>
        <v>3362</v>
      </c>
    </row>
    <row r="127" spans="1:9">
      <c r="A127" s="30" t="s">
        <v>199</v>
      </c>
      <c r="B127" s="31" t="s">
        <v>197</v>
      </c>
      <c r="C127" s="32"/>
      <c r="D127" s="33">
        <v>2013</v>
      </c>
      <c r="E127" s="34"/>
      <c r="F127" s="35"/>
      <c r="G127" s="36"/>
      <c r="H127" s="36">
        <v>3362</v>
      </c>
      <c r="I127" s="35">
        <f t="shared" si="1"/>
        <v>3362</v>
      </c>
    </row>
    <row r="128" spans="1:9">
      <c r="A128" s="30"/>
      <c r="B128" s="31" t="s">
        <v>242</v>
      </c>
      <c r="C128" s="32"/>
      <c r="D128" s="33">
        <v>2013</v>
      </c>
      <c r="E128" s="34">
        <v>10000</v>
      </c>
      <c r="F128" s="35">
        <v>10000</v>
      </c>
      <c r="G128" s="36"/>
      <c r="H128" s="36"/>
      <c r="I128" s="35">
        <f t="shared" si="1"/>
        <v>10000</v>
      </c>
    </row>
    <row r="129" spans="1:9" ht="25.5">
      <c r="A129" s="30" t="s">
        <v>240</v>
      </c>
      <c r="B129" s="31" t="s">
        <v>241</v>
      </c>
      <c r="C129" s="32"/>
      <c r="D129" s="33">
        <v>2013</v>
      </c>
      <c r="E129" s="34"/>
      <c r="F129" s="35"/>
      <c r="G129" s="36">
        <v>132408</v>
      </c>
      <c r="H129" s="36"/>
      <c r="I129" s="35">
        <f t="shared" si="1"/>
        <v>132408</v>
      </c>
    </row>
    <row r="130" spans="1:9">
      <c r="A130" s="30" t="s">
        <v>198</v>
      </c>
      <c r="B130" s="31" t="s">
        <v>186</v>
      </c>
      <c r="C130" s="32" t="s">
        <v>287</v>
      </c>
      <c r="D130" s="33">
        <v>2013</v>
      </c>
      <c r="E130" s="34">
        <v>120000</v>
      </c>
      <c r="F130" s="35">
        <v>120000</v>
      </c>
      <c r="G130" s="36">
        <v>9750</v>
      </c>
      <c r="H130" s="36"/>
      <c r="I130" s="35">
        <f t="shared" ref="I130" si="2">F130+G130+H130</f>
        <v>129750</v>
      </c>
    </row>
    <row r="131" spans="1:9">
      <c r="A131" s="30"/>
      <c r="B131" s="31" t="s">
        <v>245</v>
      </c>
      <c r="C131" s="32"/>
      <c r="D131" s="33">
        <v>2013</v>
      </c>
      <c r="E131" s="34"/>
      <c r="F131" s="35"/>
      <c r="G131" s="36">
        <v>3000</v>
      </c>
      <c r="H131" s="36"/>
      <c r="I131" s="35">
        <f t="shared" si="1"/>
        <v>3000</v>
      </c>
    </row>
    <row r="132" spans="1:9">
      <c r="A132" s="30"/>
      <c r="B132" s="31" t="s">
        <v>262</v>
      </c>
      <c r="C132" s="32" t="s">
        <v>263</v>
      </c>
      <c r="D132" s="33">
        <v>2013</v>
      </c>
      <c r="E132" s="34"/>
      <c r="F132" s="35"/>
      <c r="G132" s="36">
        <v>4000</v>
      </c>
      <c r="H132" s="36"/>
      <c r="I132" s="35">
        <f t="shared" si="1"/>
        <v>4000</v>
      </c>
    </row>
    <row r="133" spans="1:9">
      <c r="A133" s="30" t="s">
        <v>299</v>
      </c>
      <c r="B133" s="31" t="s">
        <v>247</v>
      </c>
      <c r="C133" s="32"/>
      <c r="D133" s="33">
        <v>2013</v>
      </c>
      <c r="E133" s="34"/>
      <c r="F133" s="35"/>
      <c r="G133" s="36">
        <v>1000</v>
      </c>
      <c r="H133" s="36"/>
      <c r="I133" s="35">
        <f t="shared" ref="I133:I149" si="3">F133+G133+H133</f>
        <v>1000</v>
      </c>
    </row>
    <row r="134" spans="1:9">
      <c r="A134" s="30" t="s">
        <v>298</v>
      </c>
      <c r="B134" s="31" t="s">
        <v>249</v>
      </c>
      <c r="C134" s="32" t="s">
        <v>250</v>
      </c>
      <c r="D134" s="33">
        <v>2013</v>
      </c>
      <c r="E134" s="34"/>
      <c r="F134" s="35"/>
      <c r="G134" s="36">
        <v>1000</v>
      </c>
      <c r="H134" s="36"/>
      <c r="I134" s="35">
        <f t="shared" si="3"/>
        <v>1000</v>
      </c>
    </row>
    <row r="135" spans="1:9">
      <c r="A135" s="30"/>
      <c r="B135" s="31" t="s">
        <v>251</v>
      </c>
      <c r="C135" s="32" t="s">
        <v>252</v>
      </c>
      <c r="D135" s="33">
        <v>2013</v>
      </c>
      <c r="E135" s="34"/>
      <c r="F135" s="35"/>
      <c r="G135" s="36">
        <v>1000</v>
      </c>
      <c r="H135" s="36"/>
      <c r="I135" s="35">
        <f t="shared" si="3"/>
        <v>1000</v>
      </c>
    </row>
    <row r="136" spans="1:9">
      <c r="A136" s="30"/>
      <c r="B136" s="31" t="s">
        <v>253</v>
      </c>
      <c r="C136" s="32" t="s">
        <v>254</v>
      </c>
      <c r="D136" s="33">
        <v>2013</v>
      </c>
      <c r="E136" s="34"/>
      <c r="F136" s="35"/>
      <c r="G136" s="36">
        <v>1000</v>
      </c>
      <c r="H136" s="36"/>
      <c r="I136" s="35">
        <f t="shared" si="3"/>
        <v>1000</v>
      </c>
    </row>
    <row r="137" spans="1:9">
      <c r="A137" s="30" t="s">
        <v>288</v>
      </c>
      <c r="B137" s="31" t="s">
        <v>255</v>
      </c>
      <c r="C137" s="32" t="s">
        <v>256</v>
      </c>
      <c r="D137" s="33">
        <v>2013</v>
      </c>
      <c r="E137" s="34"/>
      <c r="F137" s="35"/>
      <c r="G137" s="36">
        <v>1000</v>
      </c>
      <c r="H137" s="36"/>
      <c r="I137" s="35">
        <f t="shared" si="3"/>
        <v>1000</v>
      </c>
    </row>
    <row r="138" spans="1:9">
      <c r="A138" s="30"/>
      <c r="B138" s="31" t="s">
        <v>282</v>
      </c>
      <c r="C138" s="32" t="s">
        <v>283</v>
      </c>
      <c r="D138" s="33">
        <v>2013</v>
      </c>
      <c r="E138" s="34"/>
      <c r="F138" s="35"/>
      <c r="G138" s="36">
        <v>5000</v>
      </c>
      <c r="H138" s="36"/>
      <c r="I138" s="35">
        <f t="shared" si="3"/>
        <v>5000</v>
      </c>
    </row>
    <row r="139" spans="1:9">
      <c r="A139" s="30"/>
      <c r="B139" s="31" t="s">
        <v>257</v>
      </c>
      <c r="C139" s="32" t="s">
        <v>258</v>
      </c>
      <c r="D139" s="33">
        <v>2013</v>
      </c>
      <c r="E139" s="34"/>
      <c r="F139" s="35"/>
      <c r="G139" s="36">
        <v>1000</v>
      </c>
      <c r="H139" s="36"/>
      <c r="I139" s="35">
        <f t="shared" si="3"/>
        <v>1000</v>
      </c>
    </row>
    <row r="140" spans="1:9">
      <c r="A140" s="30" t="s">
        <v>289</v>
      </c>
      <c r="B140" s="31" t="s">
        <v>260</v>
      </c>
      <c r="C140" s="32" t="s">
        <v>261</v>
      </c>
      <c r="D140" s="33">
        <v>2013</v>
      </c>
      <c r="E140" s="34"/>
      <c r="F140" s="35"/>
      <c r="G140" s="36">
        <v>5000</v>
      </c>
      <c r="H140" s="36"/>
      <c r="I140" s="35">
        <f t="shared" si="3"/>
        <v>5000</v>
      </c>
    </row>
    <row r="141" spans="1:9">
      <c r="A141" s="30"/>
      <c r="B141" s="31" t="s">
        <v>310</v>
      </c>
      <c r="C141" s="32" t="s">
        <v>267</v>
      </c>
      <c r="D141" s="33">
        <v>2013</v>
      </c>
      <c r="E141" s="34"/>
      <c r="F141" s="35"/>
      <c r="G141" s="36">
        <v>5000</v>
      </c>
      <c r="H141" s="36"/>
      <c r="I141" s="35">
        <f t="shared" si="3"/>
        <v>5000</v>
      </c>
    </row>
    <row r="142" spans="1:9">
      <c r="A142" s="30" t="s">
        <v>290</v>
      </c>
      <c r="B142" s="31" t="s">
        <v>268</v>
      </c>
      <c r="C142" s="32" t="s">
        <v>269</v>
      </c>
      <c r="D142" s="33">
        <v>2013</v>
      </c>
      <c r="E142" s="34"/>
      <c r="F142" s="35"/>
      <c r="G142" s="36">
        <v>1000</v>
      </c>
      <c r="H142" s="36"/>
      <c r="I142" s="35">
        <f t="shared" si="3"/>
        <v>1000</v>
      </c>
    </row>
    <row r="143" spans="1:9">
      <c r="A143" s="30" t="s">
        <v>291</v>
      </c>
      <c r="B143" s="31" t="s">
        <v>270</v>
      </c>
      <c r="C143" s="32" t="s">
        <v>271</v>
      </c>
      <c r="D143" s="33">
        <v>2013</v>
      </c>
      <c r="E143" s="34"/>
      <c r="F143" s="35"/>
      <c r="G143" s="36">
        <v>1000</v>
      </c>
      <c r="H143" s="36"/>
      <c r="I143" s="35">
        <f t="shared" si="3"/>
        <v>1000</v>
      </c>
    </row>
    <row r="144" spans="1:9">
      <c r="A144" s="30" t="s">
        <v>292</v>
      </c>
      <c r="B144" s="31" t="s">
        <v>272</v>
      </c>
      <c r="C144" s="32" t="s">
        <v>273</v>
      </c>
      <c r="D144" s="33">
        <v>2013</v>
      </c>
      <c r="E144" s="34"/>
      <c r="F144" s="35"/>
      <c r="G144" s="36">
        <v>2040</v>
      </c>
      <c r="H144" s="36"/>
      <c r="I144" s="35">
        <f t="shared" si="3"/>
        <v>2040</v>
      </c>
    </row>
    <row r="145" spans="1:9">
      <c r="A145" s="30" t="s">
        <v>293</v>
      </c>
      <c r="B145" s="31" t="s">
        <v>275</v>
      </c>
      <c r="C145" s="32" t="s">
        <v>274</v>
      </c>
      <c r="D145" s="33">
        <v>2013</v>
      </c>
      <c r="E145" s="34"/>
      <c r="F145" s="35"/>
      <c r="G145" s="36">
        <v>2250</v>
      </c>
      <c r="H145" s="36"/>
      <c r="I145" s="35">
        <f t="shared" si="3"/>
        <v>2250</v>
      </c>
    </row>
    <row r="146" spans="1:9">
      <c r="A146" s="30" t="s">
        <v>294</v>
      </c>
      <c r="B146" s="31" t="s">
        <v>276</v>
      </c>
      <c r="C146" s="32" t="s">
        <v>277</v>
      </c>
      <c r="D146" s="33">
        <v>2013</v>
      </c>
      <c r="E146" s="34"/>
      <c r="F146" s="35"/>
      <c r="G146" s="36">
        <v>2000</v>
      </c>
      <c r="H146" s="36"/>
      <c r="I146" s="35">
        <f t="shared" si="3"/>
        <v>2000</v>
      </c>
    </row>
    <row r="147" spans="1:9">
      <c r="A147" s="30" t="s">
        <v>295</v>
      </c>
      <c r="B147" s="31" t="s">
        <v>281</v>
      </c>
      <c r="C147" s="32"/>
      <c r="D147" s="33">
        <v>2013</v>
      </c>
      <c r="E147" s="34"/>
      <c r="F147" s="35"/>
      <c r="G147" s="36"/>
      <c r="H147" s="36">
        <v>3362</v>
      </c>
      <c r="I147" s="35">
        <f t="shared" si="3"/>
        <v>3362</v>
      </c>
    </row>
    <row r="148" spans="1:9">
      <c r="A148" s="30" t="s">
        <v>296</v>
      </c>
      <c r="B148" s="31" t="s">
        <v>285</v>
      </c>
      <c r="C148" s="32" t="s">
        <v>286</v>
      </c>
      <c r="D148" s="33">
        <v>2013</v>
      </c>
      <c r="E148" s="34"/>
      <c r="F148" s="35"/>
      <c r="G148" s="36">
        <v>17000</v>
      </c>
      <c r="H148" s="36"/>
      <c r="I148" s="35"/>
    </row>
    <row r="149" spans="1:9">
      <c r="A149" s="30" t="s">
        <v>297</v>
      </c>
      <c r="B149" s="31" t="s">
        <v>280</v>
      </c>
      <c r="C149" s="32"/>
      <c r="D149" s="33">
        <v>2013</v>
      </c>
      <c r="E149" s="34"/>
      <c r="F149" s="35"/>
      <c r="G149" s="36">
        <v>2000</v>
      </c>
      <c r="H149" s="36"/>
      <c r="I149" s="35">
        <f t="shared" si="3"/>
        <v>2000</v>
      </c>
    </row>
    <row r="150" spans="1:9">
      <c r="A150" s="37"/>
      <c r="B150" s="38"/>
      <c r="C150" s="39"/>
      <c r="D150" s="40"/>
      <c r="E150" s="41">
        <f>SUM(E5:E149)</f>
        <v>2097400</v>
      </c>
      <c r="F150" s="41">
        <f t="shared" ref="F150:H150" si="4">SUM(F5:F149)</f>
        <v>2048757.8</v>
      </c>
      <c r="G150" s="41">
        <f t="shared" si="4"/>
        <v>939891.91999999993</v>
      </c>
      <c r="H150" s="41">
        <f t="shared" si="4"/>
        <v>210175.44999999995</v>
      </c>
      <c r="I150" s="41">
        <f>SUM(I5:I149)</f>
        <v>3181825.1699999995</v>
      </c>
    </row>
    <row r="151" spans="1:9">
      <c r="C151" s="3"/>
      <c r="I151" s="15"/>
    </row>
    <row r="152" spans="1:9">
      <c r="C152" s="3"/>
    </row>
    <row r="153" spans="1:9" s="18" customFormat="1" ht="37.5" customHeight="1">
      <c r="A153" s="236" t="s">
        <v>311</v>
      </c>
      <c r="B153" s="236"/>
      <c r="C153" s="236"/>
      <c r="D153" s="236"/>
      <c r="E153" s="236"/>
      <c r="F153" s="236"/>
      <c r="G153" s="236"/>
    </row>
    <row r="154" spans="1:9" s="18" customFormat="1">
      <c r="A154" s="19"/>
      <c r="B154" s="20"/>
      <c r="C154" s="21"/>
      <c r="D154" s="23"/>
      <c r="E154" s="22"/>
      <c r="F154" s="22"/>
    </row>
    <row r="155" spans="1:9" s="18" customFormat="1">
      <c r="A155" s="19"/>
      <c r="B155" s="20"/>
      <c r="C155" s="21"/>
      <c r="D155" s="23"/>
      <c r="E155" s="22"/>
      <c r="F155" s="22"/>
    </row>
    <row r="156" spans="1:9">
      <c r="C156" s="3"/>
    </row>
    <row r="157" spans="1:9">
      <c r="C157" s="3"/>
    </row>
    <row r="158" spans="1:9">
      <c r="C158" s="3"/>
    </row>
    <row r="159" spans="1:9">
      <c r="C159" s="3"/>
    </row>
    <row r="160" spans="1:9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</sheetData>
  <autoFilter ref="B2:B173"/>
  <mergeCells count="1">
    <mergeCell ref="A153:G153"/>
  </mergeCells>
  <dataValidations count="3">
    <dataValidation type="decimal" allowBlank="1" showInputMessage="1" showErrorMessage="1" errorTitle="Iznos" error="Iznos nije pravilnog formata!" sqref="G150:I150 E150:F152 E154:F322">
      <formula1>0</formula1>
      <formula2>10000000</formula2>
    </dataValidation>
    <dataValidation type="decimal" allowBlank="1" showInputMessage="1" showErrorMessage="1" errorTitle="Iznos" error="Format iznosa nije pravilno upisan!" sqref="G15 I5:I149 F5:F149">
      <formula1>0</formula1>
      <formula2>10000000000</formula2>
    </dataValidation>
    <dataValidation type="date" allowBlank="1" showInputMessage="1" showErrorMessage="1" errorTitle="Datum" error="Datum nije ispravno upisan!" sqref="D5:D149">
      <formula1>1</formula1>
      <formula2>109575</formula2>
    </dataValidation>
  </dataValidations>
  <pageMargins left="0.15748031496062992" right="0.15748031496062992" top="0.51181102362204722" bottom="0.59055118110236227" header="0.27559055118110237" footer="0.27559055118110237"/>
  <pageSetup paperSize="9" scale="71" fitToHeight="0" pageOrder="overThenDown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calcDeminimis">
                <anchor moveWithCells="1" sizeWithCells="1">
                  <from>
                    <xdr:col>9</xdr:col>
                    <xdr:colOff>238125</xdr:colOff>
                    <xdr:row>3</xdr:row>
                    <xdr:rowOff>238125</xdr:rowOff>
                  </from>
                  <to>
                    <xdr:col>11</xdr:col>
                    <xdr:colOff>533400</xdr:colOff>
                    <xdr:row>3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topLeftCell="A90" workbookViewId="0">
      <selection activeCell="B98" sqref="B98"/>
    </sheetView>
  </sheetViews>
  <sheetFormatPr defaultRowHeight="12.75"/>
  <cols>
    <col min="1" max="1" width="13" customWidth="1"/>
    <col min="2" max="2" width="35.42578125" customWidth="1"/>
    <col min="3" max="3" width="54.7109375" customWidth="1"/>
    <col min="4" max="4" width="6.7109375" customWidth="1"/>
    <col min="5" max="5" width="13.7109375" customWidth="1"/>
    <col min="6" max="6" width="12.5703125" customWidth="1"/>
    <col min="7" max="7" width="12.28515625" customWidth="1"/>
    <col min="8" max="8" width="19.42578125" style="65" customWidth="1"/>
  </cols>
  <sheetData>
    <row r="1" spans="1:9" ht="52.5" customHeight="1">
      <c r="A1" s="53" t="s">
        <v>324</v>
      </c>
      <c r="B1" s="16"/>
      <c r="C1" s="17"/>
      <c r="D1" s="25"/>
      <c r="E1" s="14"/>
      <c r="F1" s="14"/>
      <c r="G1" s="2"/>
      <c r="H1" s="59"/>
      <c r="I1" s="2"/>
    </row>
    <row r="2" spans="1:9">
      <c r="A2" s="56">
        <v>1</v>
      </c>
      <c r="B2" s="27">
        <v>2</v>
      </c>
      <c r="C2" s="28">
        <v>3</v>
      </c>
      <c r="D2" s="29">
        <v>4</v>
      </c>
      <c r="E2" s="29">
        <v>5</v>
      </c>
      <c r="F2" s="29">
        <v>6</v>
      </c>
      <c r="G2" s="29">
        <v>7</v>
      </c>
      <c r="H2" s="60">
        <v>9</v>
      </c>
      <c r="I2" s="10"/>
    </row>
    <row r="3" spans="1:9" ht="64.5" customHeight="1">
      <c r="A3" s="11" t="s">
        <v>302</v>
      </c>
      <c r="B3" s="7" t="s">
        <v>303</v>
      </c>
      <c r="C3" s="4" t="s">
        <v>304</v>
      </c>
      <c r="D3" s="4" t="s">
        <v>305</v>
      </c>
      <c r="E3" s="13" t="s">
        <v>158</v>
      </c>
      <c r="F3" s="13" t="s">
        <v>306</v>
      </c>
      <c r="G3" s="68" t="s">
        <v>307</v>
      </c>
      <c r="H3" s="5" t="s">
        <v>348</v>
      </c>
      <c r="I3" s="10"/>
    </row>
    <row r="4" spans="1:9" ht="22.5" customHeight="1">
      <c r="A4" s="30" t="s">
        <v>0</v>
      </c>
      <c r="B4" s="31" t="s">
        <v>1</v>
      </c>
      <c r="C4" s="32" t="s">
        <v>312</v>
      </c>
      <c r="D4" s="33">
        <v>2014</v>
      </c>
      <c r="E4" s="34">
        <v>25000</v>
      </c>
      <c r="F4" s="58">
        <v>25000</v>
      </c>
      <c r="G4" s="34"/>
      <c r="H4" s="61">
        <f>SUM(F4:G4)</f>
        <v>25000</v>
      </c>
      <c r="I4" s="2"/>
    </row>
    <row r="5" spans="1:9" ht="20.25" customHeight="1">
      <c r="A5" s="30" t="s">
        <v>2</v>
      </c>
      <c r="B5" s="31" t="s">
        <v>3</v>
      </c>
      <c r="C5" s="32" t="s">
        <v>312</v>
      </c>
      <c r="D5" s="33">
        <v>2014</v>
      </c>
      <c r="E5" s="34">
        <v>10000</v>
      </c>
      <c r="F5" s="58">
        <v>10000</v>
      </c>
      <c r="G5" s="34"/>
      <c r="H5" s="61">
        <f t="shared" ref="H5:H71" si="0">SUM(F5:G5)</f>
        <v>10000</v>
      </c>
      <c r="I5" s="2"/>
    </row>
    <row r="6" spans="1:9" ht="20.25" customHeight="1">
      <c r="A6" s="30" t="s">
        <v>4</v>
      </c>
      <c r="B6" s="31" t="s">
        <v>5</v>
      </c>
      <c r="C6" s="32" t="s">
        <v>313</v>
      </c>
      <c r="D6" s="33">
        <v>2014</v>
      </c>
      <c r="E6" s="34">
        <v>15000</v>
      </c>
      <c r="F6" s="58">
        <v>15000</v>
      </c>
      <c r="G6" s="34">
        <v>7338.68</v>
      </c>
      <c r="H6" s="61">
        <f t="shared" si="0"/>
        <v>22338.68</v>
      </c>
      <c r="I6" s="2"/>
    </row>
    <row r="7" spans="1:9" ht="21.75" customHeight="1">
      <c r="A7" s="30" t="s">
        <v>4</v>
      </c>
      <c r="B7" s="31" t="s">
        <v>6</v>
      </c>
      <c r="C7" s="32" t="s">
        <v>313</v>
      </c>
      <c r="D7" s="33">
        <v>2014</v>
      </c>
      <c r="E7" s="34">
        <v>10000</v>
      </c>
      <c r="F7" s="58">
        <v>10000</v>
      </c>
      <c r="G7" s="34"/>
      <c r="H7" s="61">
        <f t="shared" si="0"/>
        <v>10000</v>
      </c>
      <c r="I7" s="2"/>
    </row>
    <row r="8" spans="1:9" ht="19.5" customHeight="1">
      <c r="A8" s="30" t="s">
        <v>4</v>
      </c>
      <c r="B8" s="31" t="s">
        <v>7</v>
      </c>
      <c r="C8" s="32" t="s">
        <v>313</v>
      </c>
      <c r="D8" s="33">
        <v>2014</v>
      </c>
      <c r="E8" s="34">
        <v>10000</v>
      </c>
      <c r="F8" s="58">
        <v>10000</v>
      </c>
      <c r="G8" s="34"/>
      <c r="H8" s="61">
        <f t="shared" si="0"/>
        <v>10000</v>
      </c>
      <c r="I8" s="2"/>
    </row>
    <row r="9" spans="1:9" ht="21.75" customHeight="1">
      <c r="A9" s="30" t="s">
        <v>8</v>
      </c>
      <c r="B9" s="31" t="s">
        <v>9</v>
      </c>
      <c r="C9" s="32" t="s">
        <v>313</v>
      </c>
      <c r="D9" s="33">
        <v>2014</v>
      </c>
      <c r="E9" s="34">
        <v>30000</v>
      </c>
      <c r="F9" s="58">
        <v>30000</v>
      </c>
      <c r="G9" s="34">
        <v>18261.02</v>
      </c>
      <c r="H9" s="61">
        <f t="shared" si="0"/>
        <v>48261.020000000004</v>
      </c>
      <c r="I9" s="2"/>
    </row>
    <row r="10" spans="1:9" ht="22.5" customHeight="1">
      <c r="A10" s="30" t="s">
        <v>10</v>
      </c>
      <c r="B10" s="31" t="s">
        <v>11</v>
      </c>
      <c r="C10" s="32" t="s">
        <v>313</v>
      </c>
      <c r="D10" s="33">
        <v>2014</v>
      </c>
      <c r="E10" s="34">
        <v>30000</v>
      </c>
      <c r="F10" s="58">
        <v>27000</v>
      </c>
      <c r="G10" s="34">
        <v>16414.490000000002</v>
      </c>
      <c r="H10" s="61">
        <f t="shared" si="0"/>
        <v>43414.490000000005</v>
      </c>
      <c r="I10" s="2"/>
    </row>
    <row r="11" spans="1:9" ht="21" customHeight="1">
      <c r="A11" s="30" t="s">
        <v>12</v>
      </c>
      <c r="B11" s="31" t="s">
        <v>13</v>
      </c>
      <c r="C11" s="32" t="s">
        <v>313</v>
      </c>
      <c r="D11" s="33">
        <v>2014</v>
      </c>
      <c r="E11" s="34">
        <v>2000</v>
      </c>
      <c r="F11" s="58"/>
      <c r="G11" s="34"/>
      <c r="H11" s="61">
        <f t="shared" si="0"/>
        <v>0</v>
      </c>
      <c r="I11" s="2"/>
    </row>
    <row r="12" spans="1:9" ht="22.5" customHeight="1">
      <c r="A12" s="30" t="s">
        <v>189</v>
      </c>
      <c r="B12" s="31" t="s">
        <v>188</v>
      </c>
      <c r="C12" s="32" t="s">
        <v>313</v>
      </c>
      <c r="D12" s="33">
        <v>2014</v>
      </c>
      <c r="E12" s="34">
        <v>2000</v>
      </c>
      <c r="F12" s="58">
        <v>2000</v>
      </c>
      <c r="G12" s="34"/>
      <c r="H12" s="61">
        <f t="shared" si="0"/>
        <v>2000</v>
      </c>
      <c r="I12" s="2"/>
    </row>
    <row r="13" spans="1:9" ht="23.25" customHeight="1">
      <c r="A13" s="30" t="s">
        <v>187</v>
      </c>
      <c r="B13" s="31" t="s">
        <v>160</v>
      </c>
      <c r="C13" s="32" t="s">
        <v>313</v>
      </c>
      <c r="D13" s="33">
        <v>2014</v>
      </c>
      <c r="E13" s="34">
        <v>2000</v>
      </c>
      <c r="F13" s="58">
        <v>2000</v>
      </c>
      <c r="G13" s="34"/>
      <c r="H13" s="61">
        <f t="shared" si="0"/>
        <v>2000</v>
      </c>
      <c r="I13" s="2"/>
    </row>
    <row r="14" spans="1:9" ht="22.5" customHeight="1">
      <c r="A14" s="30" t="s">
        <v>14</v>
      </c>
      <c r="B14" s="31" t="s">
        <v>15</v>
      </c>
      <c r="C14" s="32" t="s">
        <v>313</v>
      </c>
      <c r="D14" s="33">
        <v>2014</v>
      </c>
      <c r="E14" s="34">
        <v>2000</v>
      </c>
      <c r="F14" s="58">
        <v>2000</v>
      </c>
      <c r="G14" s="34"/>
      <c r="H14" s="61">
        <f t="shared" si="0"/>
        <v>2000</v>
      </c>
      <c r="I14" s="2"/>
    </row>
    <row r="15" spans="1:9" ht="21.75" customHeight="1">
      <c r="A15" s="30" t="s">
        <v>18</v>
      </c>
      <c r="B15" s="31" t="s">
        <v>19</v>
      </c>
      <c r="C15" s="32" t="s">
        <v>313</v>
      </c>
      <c r="D15" s="33">
        <v>2014</v>
      </c>
      <c r="E15" s="34">
        <v>2000</v>
      </c>
      <c r="F15" s="58"/>
      <c r="G15" s="34"/>
      <c r="H15" s="61">
        <f t="shared" si="0"/>
        <v>0</v>
      </c>
      <c r="I15" s="2"/>
    </row>
    <row r="16" spans="1:9" ht="21" customHeight="1">
      <c r="A16" s="30" t="s">
        <v>22</v>
      </c>
      <c r="B16" s="31" t="s">
        <v>23</v>
      </c>
      <c r="C16" s="32" t="s">
        <v>313</v>
      </c>
      <c r="D16" s="33">
        <v>2014</v>
      </c>
      <c r="E16" s="34">
        <v>10000</v>
      </c>
      <c r="F16" s="58"/>
      <c r="G16" s="34"/>
      <c r="H16" s="61">
        <f t="shared" si="0"/>
        <v>0</v>
      </c>
      <c r="I16" s="2"/>
    </row>
    <row r="17" spans="1:9" ht="21.75" customHeight="1">
      <c r="A17" s="30" t="s">
        <v>24</v>
      </c>
      <c r="B17" s="31" t="s">
        <v>185</v>
      </c>
      <c r="C17" s="32" t="s">
        <v>313</v>
      </c>
      <c r="D17" s="33">
        <v>2014</v>
      </c>
      <c r="E17" s="34">
        <v>3000</v>
      </c>
      <c r="F17" s="58"/>
      <c r="G17" s="34"/>
      <c r="H17" s="61">
        <f t="shared" si="0"/>
        <v>0</v>
      </c>
      <c r="I17" s="2"/>
    </row>
    <row r="18" spans="1:9" ht="22.5" customHeight="1">
      <c r="A18" s="30" t="s">
        <v>25</v>
      </c>
      <c r="B18" s="31" t="s">
        <v>26</v>
      </c>
      <c r="C18" s="32" t="s">
        <v>313</v>
      </c>
      <c r="D18" s="33">
        <v>2014</v>
      </c>
      <c r="E18" s="34">
        <v>10000</v>
      </c>
      <c r="F18" s="58">
        <v>10000</v>
      </c>
      <c r="G18" s="34"/>
      <c r="H18" s="61">
        <f t="shared" si="0"/>
        <v>10000</v>
      </c>
      <c r="I18" s="2"/>
    </row>
    <row r="19" spans="1:9" ht="21" customHeight="1">
      <c r="A19" s="30" t="s">
        <v>29</v>
      </c>
      <c r="B19" s="31" t="s">
        <v>30</v>
      </c>
      <c r="C19" s="32" t="s">
        <v>313</v>
      </c>
      <c r="D19" s="33">
        <v>2014</v>
      </c>
      <c r="E19" s="34">
        <v>20000</v>
      </c>
      <c r="F19" s="58">
        <v>20000</v>
      </c>
      <c r="G19" s="34"/>
      <c r="H19" s="61">
        <f t="shared" si="0"/>
        <v>20000</v>
      </c>
      <c r="I19" s="2"/>
    </row>
    <row r="20" spans="1:9" ht="21" customHeight="1">
      <c r="A20" s="30" t="s">
        <v>31</v>
      </c>
      <c r="B20" s="31" t="s">
        <v>32</v>
      </c>
      <c r="C20" s="32" t="s">
        <v>313</v>
      </c>
      <c r="D20" s="33">
        <v>2014</v>
      </c>
      <c r="E20" s="34">
        <v>5000</v>
      </c>
      <c r="F20" s="58">
        <v>5000</v>
      </c>
      <c r="G20" s="34"/>
      <c r="H20" s="61">
        <f t="shared" si="0"/>
        <v>5000</v>
      </c>
      <c r="I20" s="2"/>
    </row>
    <row r="21" spans="1:9" ht="22.5" customHeight="1">
      <c r="A21" s="30" t="s">
        <v>224</v>
      </c>
      <c r="B21" s="31" t="s">
        <v>33</v>
      </c>
      <c r="C21" s="32" t="s">
        <v>313</v>
      </c>
      <c r="D21" s="33">
        <v>2014</v>
      </c>
      <c r="E21" s="34">
        <v>4000</v>
      </c>
      <c r="F21" s="58">
        <v>3000</v>
      </c>
      <c r="G21" s="34"/>
      <c r="H21" s="61">
        <f t="shared" si="0"/>
        <v>3000</v>
      </c>
      <c r="I21" s="2"/>
    </row>
    <row r="22" spans="1:9" ht="21.75" customHeight="1">
      <c r="A22" s="30" t="s">
        <v>34</v>
      </c>
      <c r="B22" s="31" t="s">
        <v>35</v>
      </c>
      <c r="C22" s="32" t="s">
        <v>313</v>
      </c>
      <c r="D22" s="33">
        <v>2014</v>
      </c>
      <c r="E22" s="34">
        <v>4000</v>
      </c>
      <c r="F22" s="58">
        <v>4000</v>
      </c>
      <c r="G22" s="34"/>
      <c r="H22" s="61">
        <f t="shared" si="0"/>
        <v>4000</v>
      </c>
      <c r="I22" s="2"/>
    </row>
    <row r="23" spans="1:9" ht="20.25" customHeight="1">
      <c r="A23" s="30" t="s">
        <v>38</v>
      </c>
      <c r="B23" s="31" t="s">
        <v>161</v>
      </c>
      <c r="C23" s="32" t="s">
        <v>313</v>
      </c>
      <c r="D23" s="33">
        <v>2014</v>
      </c>
      <c r="E23" s="34">
        <v>15000</v>
      </c>
      <c r="F23" s="58">
        <v>15000</v>
      </c>
      <c r="G23" s="34">
        <v>5000</v>
      </c>
      <c r="H23" s="61">
        <f t="shared" si="0"/>
        <v>20000</v>
      </c>
      <c r="I23" s="2"/>
    </row>
    <row r="24" spans="1:9" ht="21" customHeight="1">
      <c r="A24" s="30" t="s">
        <v>39</v>
      </c>
      <c r="B24" s="31" t="s">
        <v>40</v>
      </c>
      <c r="C24" s="32" t="s">
        <v>313</v>
      </c>
      <c r="D24" s="33">
        <v>2014</v>
      </c>
      <c r="E24" s="34">
        <v>20000</v>
      </c>
      <c r="F24" s="58">
        <v>20000</v>
      </c>
      <c r="G24" s="34"/>
      <c r="H24" s="61">
        <f t="shared" si="0"/>
        <v>20000</v>
      </c>
      <c r="I24" s="2"/>
    </row>
    <row r="25" spans="1:9" ht="22.5" customHeight="1">
      <c r="A25" s="30" t="s">
        <v>41</v>
      </c>
      <c r="B25" s="31" t="s">
        <v>42</v>
      </c>
      <c r="C25" s="32" t="s">
        <v>313</v>
      </c>
      <c r="D25" s="33">
        <v>2014</v>
      </c>
      <c r="E25" s="34">
        <v>10000</v>
      </c>
      <c r="F25" s="58">
        <v>10000</v>
      </c>
      <c r="G25" s="34"/>
      <c r="H25" s="61">
        <f t="shared" si="0"/>
        <v>10000</v>
      </c>
      <c r="I25" s="2"/>
    </row>
    <row r="26" spans="1:9" ht="27" customHeight="1">
      <c r="A26" s="30" t="s">
        <v>43</v>
      </c>
      <c r="B26" s="31" t="s">
        <v>44</v>
      </c>
      <c r="C26" s="32" t="s">
        <v>313</v>
      </c>
      <c r="D26" s="33">
        <v>2014</v>
      </c>
      <c r="E26" s="34">
        <v>7000</v>
      </c>
      <c r="F26" s="58">
        <v>7000</v>
      </c>
      <c r="G26" s="34"/>
      <c r="H26" s="61">
        <f t="shared" si="0"/>
        <v>7000</v>
      </c>
      <c r="I26" s="2"/>
    </row>
    <row r="27" spans="1:9" ht="24.75" customHeight="1">
      <c r="A27" s="30" t="s">
        <v>45</v>
      </c>
      <c r="B27" s="31" t="s">
        <v>46</v>
      </c>
      <c r="C27" s="32" t="s">
        <v>313</v>
      </c>
      <c r="D27" s="33">
        <v>2014</v>
      </c>
      <c r="E27" s="34">
        <v>3000</v>
      </c>
      <c r="F27" s="58">
        <v>3000</v>
      </c>
      <c r="G27" s="34"/>
      <c r="H27" s="61">
        <f t="shared" si="0"/>
        <v>3000</v>
      </c>
      <c r="I27" s="2"/>
    </row>
    <row r="28" spans="1:9" ht="28.5" customHeight="1">
      <c r="A28" s="30" t="s">
        <v>127</v>
      </c>
      <c r="B28" s="31" t="s">
        <v>128</v>
      </c>
      <c r="C28" s="32" t="s">
        <v>313</v>
      </c>
      <c r="D28" s="33">
        <v>2014</v>
      </c>
      <c r="E28" s="34">
        <v>3000</v>
      </c>
      <c r="F28" s="58">
        <v>3000</v>
      </c>
      <c r="G28" s="34"/>
      <c r="H28" s="61">
        <f t="shared" si="0"/>
        <v>3000</v>
      </c>
      <c r="I28" s="2"/>
    </row>
    <row r="29" spans="1:9" ht="35.25" customHeight="1">
      <c r="A29" s="30" t="s">
        <v>222</v>
      </c>
      <c r="B29" s="31" t="s">
        <v>223</v>
      </c>
      <c r="C29" s="32" t="s">
        <v>313</v>
      </c>
      <c r="D29" s="33">
        <v>2014</v>
      </c>
      <c r="E29" s="34">
        <v>1000</v>
      </c>
      <c r="F29" s="58">
        <v>1000</v>
      </c>
      <c r="G29" s="34"/>
      <c r="H29" s="61">
        <f t="shared" si="0"/>
        <v>1000</v>
      </c>
      <c r="I29" s="2"/>
    </row>
    <row r="30" spans="1:9" ht="25.5" customHeight="1">
      <c r="A30" s="30" t="s">
        <v>220</v>
      </c>
      <c r="B30" s="31" t="s">
        <v>163</v>
      </c>
      <c r="C30" s="32" t="s">
        <v>313</v>
      </c>
      <c r="D30" s="33">
        <v>2014</v>
      </c>
      <c r="E30" s="34">
        <v>10000</v>
      </c>
      <c r="F30" s="58">
        <v>6000</v>
      </c>
      <c r="G30" s="34"/>
      <c r="H30" s="61">
        <f t="shared" si="0"/>
        <v>6000</v>
      </c>
      <c r="I30" s="2"/>
    </row>
    <row r="31" spans="1:9" ht="25.5" customHeight="1">
      <c r="A31" s="30" t="s">
        <v>299</v>
      </c>
      <c r="B31" s="50" t="s">
        <v>347</v>
      </c>
      <c r="C31" s="32" t="s">
        <v>313</v>
      </c>
      <c r="D31" s="48">
        <v>2014</v>
      </c>
      <c r="E31" s="49">
        <v>1000</v>
      </c>
      <c r="F31" s="49">
        <v>1000</v>
      </c>
      <c r="G31" s="49"/>
      <c r="H31" s="61">
        <f t="shared" si="0"/>
        <v>1000</v>
      </c>
      <c r="I31" s="2"/>
    </row>
    <row r="32" spans="1:9" ht="25.5" customHeight="1">
      <c r="A32" s="52"/>
      <c r="B32" s="44" t="s">
        <v>320</v>
      </c>
      <c r="C32" s="32" t="s">
        <v>313</v>
      </c>
      <c r="D32" s="48">
        <v>2014</v>
      </c>
      <c r="E32" s="49">
        <v>2000</v>
      </c>
      <c r="F32" s="45"/>
      <c r="G32" s="45"/>
      <c r="H32" s="61">
        <f>SUM(F32:G32)</f>
        <v>0</v>
      </c>
      <c r="I32" s="2"/>
    </row>
    <row r="33" spans="1:9" ht="26.25" customHeight="1">
      <c r="A33" s="30" t="s">
        <v>190</v>
      </c>
      <c r="B33" s="31" t="s">
        <v>191</v>
      </c>
      <c r="C33" s="32" t="s">
        <v>313</v>
      </c>
      <c r="D33" s="33">
        <v>2014</v>
      </c>
      <c r="E33" s="34"/>
      <c r="F33" s="58"/>
      <c r="G33" s="34">
        <v>2000</v>
      </c>
      <c r="H33" s="61">
        <f t="shared" si="0"/>
        <v>2000</v>
      </c>
      <c r="I33" s="2"/>
    </row>
    <row r="34" spans="1:9" ht="21.75" customHeight="1">
      <c r="A34" s="30" t="s">
        <v>47</v>
      </c>
      <c r="B34" s="31" t="s">
        <v>48</v>
      </c>
      <c r="C34" s="32" t="s">
        <v>314</v>
      </c>
      <c r="D34" s="33">
        <v>2014</v>
      </c>
      <c r="E34" s="34">
        <v>80000</v>
      </c>
      <c r="F34" s="58">
        <v>80000</v>
      </c>
      <c r="G34" s="34">
        <v>675</v>
      </c>
      <c r="H34" s="61">
        <f t="shared" si="0"/>
        <v>80675</v>
      </c>
      <c r="I34" s="2"/>
    </row>
    <row r="35" spans="1:9" ht="29.25" customHeight="1">
      <c r="A35" s="30" t="s">
        <v>49</v>
      </c>
      <c r="B35" s="31" t="s">
        <v>50</v>
      </c>
      <c r="C35" s="32" t="s">
        <v>314</v>
      </c>
      <c r="D35" s="33">
        <v>2014</v>
      </c>
      <c r="E35" s="34">
        <v>65000</v>
      </c>
      <c r="F35" s="58">
        <v>65000</v>
      </c>
      <c r="G35" s="34">
        <v>6550</v>
      </c>
      <c r="H35" s="61">
        <f t="shared" si="0"/>
        <v>71550</v>
      </c>
      <c r="I35" s="2"/>
    </row>
    <row r="36" spans="1:9" ht="19.5" customHeight="1">
      <c r="A36" s="30" t="s">
        <v>51</v>
      </c>
      <c r="B36" s="31" t="s">
        <v>52</v>
      </c>
      <c r="C36" s="32" t="s">
        <v>314</v>
      </c>
      <c r="D36" s="33">
        <v>2014</v>
      </c>
      <c r="E36" s="34">
        <v>390000</v>
      </c>
      <c r="F36" s="58">
        <v>390000</v>
      </c>
      <c r="G36" s="34">
        <v>12050</v>
      </c>
      <c r="H36" s="61">
        <f t="shared" si="0"/>
        <v>402050</v>
      </c>
      <c r="I36" s="2"/>
    </row>
    <row r="37" spans="1:9" ht="18" customHeight="1">
      <c r="A37" s="30" t="s">
        <v>53</v>
      </c>
      <c r="B37" s="31" t="s">
        <v>54</v>
      </c>
      <c r="C37" s="32" t="s">
        <v>314</v>
      </c>
      <c r="D37" s="33">
        <v>2014</v>
      </c>
      <c r="E37" s="34">
        <v>40000</v>
      </c>
      <c r="F37" s="58">
        <v>40000</v>
      </c>
      <c r="G37" s="34">
        <v>1000</v>
      </c>
      <c r="H37" s="61">
        <f t="shared" si="0"/>
        <v>41000</v>
      </c>
      <c r="I37" s="2"/>
    </row>
    <row r="38" spans="1:9" ht="18" customHeight="1">
      <c r="A38" s="30" t="s">
        <v>55</v>
      </c>
      <c r="B38" s="31" t="s">
        <v>56</v>
      </c>
      <c r="C38" s="32" t="s">
        <v>314</v>
      </c>
      <c r="D38" s="33">
        <v>2014</v>
      </c>
      <c r="E38" s="34">
        <v>160000</v>
      </c>
      <c r="F38" s="58">
        <v>160000</v>
      </c>
      <c r="G38" s="34">
        <v>2850</v>
      </c>
      <c r="H38" s="61">
        <f t="shared" si="0"/>
        <v>162850</v>
      </c>
      <c r="I38" s="2"/>
    </row>
    <row r="39" spans="1:9" ht="19.5" customHeight="1">
      <c r="A39" s="30" t="s">
        <v>57</v>
      </c>
      <c r="B39" s="31" t="s">
        <v>58</v>
      </c>
      <c r="C39" s="32" t="s">
        <v>314</v>
      </c>
      <c r="D39" s="33">
        <v>2014</v>
      </c>
      <c r="E39" s="34">
        <v>50000</v>
      </c>
      <c r="F39" s="58">
        <v>50000</v>
      </c>
      <c r="G39" s="34">
        <v>5000</v>
      </c>
      <c r="H39" s="61">
        <f t="shared" si="0"/>
        <v>55000</v>
      </c>
      <c r="I39" s="2"/>
    </row>
    <row r="40" spans="1:9" ht="21" customHeight="1">
      <c r="A40" s="30" t="s">
        <v>59</v>
      </c>
      <c r="B40" s="31" t="s">
        <v>60</v>
      </c>
      <c r="C40" s="32" t="s">
        <v>314</v>
      </c>
      <c r="D40" s="33">
        <v>2014</v>
      </c>
      <c r="E40" s="34">
        <v>35000</v>
      </c>
      <c r="F40" s="58">
        <v>35000</v>
      </c>
      <c r="G40" s="34">
        <v>3000</v>
      </c>
      <c r="H40" s="61">
        <f t="shared" si="0"/>
        <v>38000</v>
      </c>
      <c r="I40" s="2"/>
    </row>
    <row r="41" spans="1:9" ht="24.75" customHeight="1">
      <c r="A41" s="30" t="s">
        <v>63</v>
      </c>
      <c r="B41" s="31" t="s">
        <v>64</v>
      </c>
      <c r="C41" s="32" t="s">
        <v>314</v>
      </c>
      <c r="D41" s="33">
        <v>2014</v>
      </c>
      <c r="E41" s="34">
        <v>12000</v>
      </c>
      <c r="F41" s="58">
        <v>11500</v>
      </c>
      <c r="G41" s="34"/>
      <c r="H41" s="61">
        <f t="shared" si="0"/>
        <v>11500</v>
      </c>
      <c r="I41" s="2"/>
    </row>
    <row r="42" spans="1:9" ht="27" customHeight="1">
      <c r="A42" s="30" t="s">
        <v>219</v>
      </c>
      <c r="B42" s="31" t="s">
        <v>130</v>
      </c>
      <c r="C42" s="32" t="s">
        <v>314</v>
      </c>
      <c r="D42" s="33">
        <v>2014</v>
      </c>
      <c r="E42" s="34">
        <v>5000</v>
      </c>
      <c r="F42" s="58">
        <v>5000</v>
      </c>
      <c r="G42" s="34"/>
      <c r="H42" s="61">
        <f t="shared" si="0"/>
        <v>5000</v>
      </c>
      <c r="I42" s="2"/>
    </row>
    <row r="43" spans="1:9" ht="24" customHeight="1">
      <c r="A43" s="30" t="s">
        <v>218</v>
      </c>
      <c r="B43" s="31" t="s">
        <v>129</v>
      </c>
      <c r="C43" s="32" t="s">
        <v>314</v>
      </c>
      <c r="D43" s="33">
        <v>2014</v>
      </c>
      <c r="E43" s="34">
        <v>5000</v>
      </c>
      <c r="F43" s="58">
        <v>5000</v>
      </c>
      <c r="G43" s="34"/>
      <c r="H43" s="61">
        <f t="shared" si="0"/>
        <v>5000</v>
      </c>
      <c r="I43" s="2"/>
    </row>
    <row r="44" spans="1:9" ht="22.5" customHeight="1">
      <c r="A44" s="30" t="s">
        <v>67</v>
      </c>
      <c r="B44" s="31" t="s">
        <v>68</v>
      </c>
      <c r="C44" s="32" t="s">
        <v>314</v>
      </c>
      <c r="D44" s="33">
        <v>2014</v>
      </c>
      <c r="E44" s="34">
        <v>5000</v>
      </c>
      <c r="F44" s="58">
        <v>5000</v>
      </c>
      <c r="G44" s="34"/>
      <c r="H44" s="61">
        <f t="shared" si="0"/>
        <v>5000</v>
      </c>
      <c r="I44" s="2"/>
    </row>
    <row r="45" spans="1:9" ht="24" customHeight="1">
      <c r="A45" s="30" t="s">
        <v>69</v>
      </c>
      <c r="B45" s="31" t="s">
        <v>70</v>
      </c>
      <c r="C45" s="32" t="s">
        <v>314</v>
      </c>
      <c r="D45" s="33">
        <v>2014</v>
      </c>
      <c r="E45" s="34">
        <v>40000</v>
      </c>
      <c r="F45" s="58">
        <v>40000</v>
      </c>
      <c r="G45" s="34">
        <v>3000</v>
      </c>
      <c r="H45" s="61">
        <f t="shared" si="0"/>
        <v>43000</v>
      </c>
      <c r="I45" s="2"/>
    </row>
    <row r="46" spans="1:9" ht="24.75" customHeight="1">
      <c r="A46" s="30" t="s">
        <v>71</v>
      </c>
      <c r="B46" s="31" t="s">
        <v>72</v>
      </c>
      <c r="C46" s="32" t="s">
        <v>314</v>
      </c>
      <c r="D46" s="33">
        <v>2014</v>
      </c>
      <c r="E46" s="34">
        <v>5000</v>
      </c>
      <c r="F46" s="58">
        <v>5000</v>
      </c>
      <c r="G46" s="34"/>
      <c r="H46" s="61">
        <f t="shared" si="0"/>
        <v>5000</v>
      </c>
      <c r="I46" s="2"/>
    </row>
    <row r="47" spans="1:9" ht="22.5" customHeight="1">
      <c r="A47" s="30" t="s">
        <v>73</v>
      </c>
      <c r="B47" s="31" t="s">
        <v>74</v>
      </c>
      <c r="C47" s="32" t="s">
        <v>314</v>
      </c>
      <c r="D47" s="33">
        <v>2014</v>
      </c>
      <c r="E47" s="34">
        <v>5000</v>
      </c>
      <c r="F47" s="58"/>
      <c r="G47" s="34"/>
      <c r="H47" s="61">
        <f t="shared" si="0"/>
        <v>0</v>
      </c>
      <c r="I47" s="2"/>
    </row>
    <row r="48" spans="1:9" ht="25.5" customHeight="1">
      <c r="A48" s="30" t="s">
        <v>75</v>
      </c>
      <c r="B48" s="31" t="s">
        <v>76</v>
      </c>
      <c r="C48" s="32" t="s">
        <v>314</v>
      </c>
      <c r="D48" s="33">
        <v>2014</v>
      </c>
      <c r="E48" s="34">
        <v>3800</v>
      </c>
      <c r="F48" s="58">
        <v>3800</v>
      </c>
      <c r="G48" s="34"/>
      <c r="H48" s="61">
        <f t="shared" si="0"/>
        <v>3800</v>
      </c>
      <c r="I48" s="2"/>
    </row>
    <row r="49" spans="1:9" ht="23.25" customHeight="1">
      <c r="A49" s="30" t="s">
        <v>77</v>
      </c>
      <c r="B49" s="31" t="s">
        <v>78</v>
      </c>
      <c r="C49" s="32" t="s">
        <v>314</v>
      </c>
      <c r="D49" s="33">
        <v>2014</v>
      </c>
      <c r="E49" s="34">
        <v>15000</v>
      </c>
      <c r="F49" s="58">
        <v>14100</v>
      </c>
      <c r="G49" s="34"/>
      <c r="H49" s="61">
        <f t="shared" si="0"/>
        <v>14100</v>
      </c>
      <c r="I49" s="2"/>
    </row>
    <row r="50" spans="1:9" ht="24.75" customHeight="1">
      <c r="A50" s="30" t="s">
        <v>79</v>
      </c>
      <c r="B50" s="31" t="s">
        <v>80</v>
      </c>
      <c r="C50" s="32" t="s">
        <v>314</v>
      </c>
      <c r="D50" s="33">
        <v>2014</v>
      </c>
      <c r="E50" s="34">
        <v>25000</v>
      </c>
      <c r="F50" s="58">
        <v>25000</v>
      </c>
      <c r="G50" s="34">
        <v>2270</v>
      </c>
      <c r="H50" s="61">
        <f t="shared" si="0"/>
        <v>27270</v>
      </c>
      <c r="I50" s="2"/>
    </row>
    <row r="51" spans="1:9" ht="22.5" customHeight="1">
      <c r="A51" s="30" t="s">
        <v>81</v>
      </c>
      <c r="B51" s="31" t="s">
        <v>82</v>
      </c>
      <c r="C51" s="32" t="s">
        <v>314</v>
      </c>
      <c r="D51" s="33">
        <v>2014</v>
      </c>
      <c r="E51" s="34">
        <v>10000</v>
      </c>
      <c r="F51" s="58">
        <v>10000</v>
      </c>
      <c r="G51" s="34"/>
      <c r="H51" s="61">
        <f t="shared" si="0"/>
        <v>10000</v>
      </c>
      <c r="I51" s="2"/>
    </row>
    <row r="52" spans="1:9" ht="22.5" customHeight="1">
      <c r="A52" s="30" t="s">
        <v>84</v>
      </c>
      <c r="B52" s="31" t="s">
        <v>85</v>
      </c>
      <c r="C52" s="32" t="s">
        <v>314</v>
      </c>
      <c r="D52" s="33">
        <v>2014</v>
      </c>
      <c r="E52" s="34">
        <v>35000</v>
      </c>
      <c r="F52" s="58">
        <v>35000</v>
      </c>
      <c r="G52" s="34"/>
      <c r="H52" s="61">
        <f t="shared" si="0"/>
        <v>35000</v>
      </c>
      <c r="I52" s="2"/>
    </row>
    <row r="53" spans="1:9" ht="21.75" customHeight="1">
      <c r="A53" s="30" t="s">
        <v>86</v>
      </c>
      <c r="B53" s="31" t="s">
        <v>87</v>
      </c>
      <c r="C53" s="32" t="s">
        <v>314</v>
      </c>
      <c r="D53" s="33">
        <v>2014</v>
      </c>
      <c r="E53" s="34">
        <v>10000</v>
      </c>
      <c r="F53" s="58">
        <v>10000</v>
      </c>
      <c r="G53" s="34">
        <v>200</v>
      </c>
      <c r="H53" s="61">
        <f t="shared" si="0"/>
        <v>10200</v>
      </c>
      <c r="I53" s="2"/>
    </row>
    <row r="54" spans="1:9" ht="25.5" customHeight="1">
      <c r="A54" s="30" t="s">
        <v>88</v>
      </c>
      <c r="B54" s="31" t="s">
        <v>89</v>
      </c>
      <c r="C54" s="32" t="s">
        <v>314</v>
      </c>
      <c r="D54" s="33">
        <v>2014</v>
      </c>
      <c r="E54" s="34">
        <v>15000</v>
      </c>
      <c r="F54" s="58">
        <v>7500</v>
      </c>
      <c r="G54" s="34"/>
      <c r="H54" s="61">
        <f t="shared" si="0"/>
        <v>7500</v>
      </c>
      <c r="I54" s="2"/>
    </row>
    <row r="55" spans="1:9" ht="28.5" customHeight="1">
      <c r="A55" s="30" t="s">
        <v>217</v>
      </c>
      <c r="B55" s="31" t="s">
        <v>159</v>
      </c>
      <c r="C55" s="32" t="s">
        <v>314</v>
      </c>
      <c r="D55" s="33">
        <v>2014</v>
      </c>
      <c r="E55" s="34">
        <v>25000</v>
      </c>
      <c r="F55" s="58">
        <v>25000</v>
      </c>
      <c r="G55" s="34">
        <v>4000</v>
      </c>
      <c r="H55" s="61">
        <f t="shared" si="0"/>
        <v>29000</v>
      </c>
      <c r="I55" s="2"/>
    </row>
    <row r="56" spans="1:9" ht="25.5" customHeight="1">
      <c r="A56" s="30">
        <v>43320920196</v>
      </c>
      <c r="B56" s="31" t="s">
        <v>90</v>
      </c>
      <c r="C56" s="32" t="s">
        <v>315</v>
      </c>
      <c r="D56" s="33">
        <v>2014</v>
      </c>
      <c r="E56" s="34">
        <v>70000</v>
      </c>
      <c r="F56" s="58">
        <v>67800</v>
      </c>
      <c r="G56" s="34"/>
      <c r="H56" s="61">
        <f t="shared" si="0"/>
        <v>67800</v>
      </c>
      <c r="I56" s="2"/>
    </row>
    <row r="57" spans="1:9" ht="26.25" customHeight="1">
      <c r="A57" s="30" t="s">
        <v>91</v>
      </c>
      <c r="B57" s="31" t="s">
        <v>169</v>
      </c>
      <c r="C57" s="32" t="s">
        <v>315</v>
      </c>
      <c r="D57" s="33">
        <v>2014</v>
      </c>
      <c r="E57" s="34">
        <v>56000</v>
      </c>
      <c r="F57" s="58">
        <v>48600</v>
      </c>
      <c r="G57" s="34"/>
      <c r="H57" s="61">
        <f t="shared" si="0"/>
        <v>48600</v>
      </c>
      <c r="I57" s="2"/>
    </row>
    <row r="58" spans="1:9" ht="25.5" customHeight="1">
      <c r="A58" s="30" t="s">
        <v>92</v>
      </c>
      <c r="B58" s="31" t="s">
        <v>93</v>
      </c>
      <c r="C58" s="32" t="s">
        <v>315</v>
      </c>
      <c r="D58" s="33">
        <v>2014</v>
      </c>
      <c r="E58" s="34">
        <v>20000</v>
      </c>
      <c r="F58" s="58">
        <v>1300</v>
      </c>
      <c r="G58" s="34"/>
      <c r="H58" s="61">
        <f t="shared" si="0"/>
        <v>1300</v>
      </c>
      <c r="I58" s="2"/>
    </row>
    <row r="59" spans="1:9" ht="26.25" customHeight="1">
      <c r="A59" s="30" t="s">
        <v>94</v>
      </c>
      <c r="B59" s="31" t="s">
        <v>95</v>
      </c>
      <c r="C59" s="32" t="s">
        <v>315</v>
      </c>
      <c r="D59" s="33">
        <v>2014</v>
      </c>
      <c r="E59" s="34">
        <v>22000</v>
      </c>
      <c r="F59" s="58">
        <v>22000</v>
      </c>
      <c r="G59" s="34">
        <v>4500</v>
      </c>
      <c r="H59" s="61">
        <f t="shared" si="0"/>
        <v>26500</v>
      </c>
      <c r="I59" s="2"/>
    </row>
    <row r="60" spans="1:9" ht="29.25" customHeight="1">
      <c r="A60" s="30" t="s">
        <v>96</v>
      </c>
      <c r="B60" s="31" t="s">
        <v>97</v>
      </c>
      <c r="C60" s="32" t="s">
        <v>315</v>
      </c>
      <c r="D60" s="33">
        <v>2014</v>
      </c>
      <c r="E60" s="34">
        <v>20000</v>
      </c>
      <c r="F60" s="58">
        <v>20000</v>
      </c>
      <c r="G60" s="34"/>
      <c r="H60" s="61">
        <f t="shared" si="0"/>
        <v>20000</v>
      </c>
      <c r="I60" s="2"/>
    </row>
    <row r="61" spans="1:9" ht="23.25" customHeight="1">
      <c r="A61" s="30" t="s">
        <v>132</v>
      </c>
      <c r="B61" s="31" t="s">
        <v>131</v>
      </c>
      <c r="C61" s="32" t="s">
        <v>315</v>
      </c>
      <c r="D61" s="33">
        <v>2014</v>
      </c>
      <c r="E61" s="34">
        <v>20000</v>
      </c>
      <c r="F61" s="58">
        <v>20000</v>
      </c>
      <c r="G61" s="34"/>
      <c r="H61" s="61">
        <f t="shared" si="0"/>
        <v>20000</v>
      </c>
      <c r="I61" s="2"/>
    </row>
    <row r="62" spans="1:9" ht="27" customHeight="1">
      <c r="A62" s="30" t="s">
        <v>98</v>
      </c>
      <c r="B62" s="31" t="s">
        <v>244</v>
      </c>
      <c r="C62" s="32" t="s">
        <v>315</v>
      </c>
      <c r="D62" s="33">
        <v>2014</v>
      </c>
      <c r="E62" s="34">
        <v>15000</v>
      </c>
      <c r="F62" s="58">
        <v>15000</v>
      </c>
      <c r="G62" s="34"/>
      <c r="H62" s="61">
        <f t="shared" si="0"/>
        <v>15000</v>
      </c>
      <c r="I62" s="2"/>
    </row>
    <row r="63" spans="1:9" ht="30" customHeight="1">
      <c r="A63" s="30" t="s">
        <v>216</v>
      </c>
      <c r="B63" s="31" t="s">
        <v>155</v>
      </c>
      <c r="C63" s="32" t="s">
        <v>315</v>
      </c>
      <c r="D63" s="33">
        <v>2014</v>
      </c>
      <c r="E63" s="34">
        <v>15000</v>
      </c>
      <c r="F63" s="58">
        <v>15920</v>
      </c>
      <c r="G63" s="34"/>
      <c r="H63" s="61">
        <f t="shared" si="0"/>
        <v>15920</v>
      </c>
      <c r="I63" s="2"/>
    </row>
    <row r="64" spans="1:9" ht="25.5" customHeight="1">
      <c r="A64" s="30" t="s">
        <v>215</v>
      </c>
      <c r="B64" s="31" t="s">
        <v>156</v>
      </c>
      <c r="C64" s="32" t="s">
        <v>315</v>
      </c>
      <c r="D64" s="33">
        <v>2014</v>
      </c>
      <c r="E64" s="34">
        <v>5000</v>
      </c>
      <c r="F64" s="58">
        <v>5000</v>
      </c>
      <c r="G64" s="34">
        <v>1000</v>
      </c>
      <c r="H64" s="61">
        <f t="shared" si="0"/>
        <v>6000</v>
      </c>
      <c r="I64" s="2"/>
    </row>
    <row r="65" spans="1:9" ht="27.75" customHeight="1">
      <c r="A65" s="30" t="s">
        <v>103</v>
      </c>
      <c r="B65" s="31" t="s">
        <v>104</v>
      </c>
      <c r="C65" s="32" t="s">
        <v>315</v>
      </c>
      <c r="D65" s="33">
        <v>2014</v>
      </c>
      <c r="E65" s="34">
        <v>2000</v>
      </c>
      <c r="F65" s="58">
        <v>2000</v>
      </c>
      <c r="G65" s="34"/>
      <c r="H65" s="61">
        <f t="shared" si="0"/>
        <v>2000</v>
      </c>
      <c r="I65" s="2"/>
    </row>
    <row r="66" spans="1:9" ht="23.25" customHeight="1">
      <c r="A66" s="30" t="s">
        <v>105</v>
      </c>
      <c r="B66" s="31" t="s">
        <v>177</v>
      </c>
      <c r="C66" s="32" t="s">
        <v>315</v>
      </c>
      <c r="D66" s="33">
        <v>2014</v>
      </c>
      <c r="E66" s="34">
        <v>13000</v>
      </c>
      <c r="F66" s="58">
        <v>13000</v>
      </c>
      <c r="G66" s="34"/>
      <c r="H66" s="61">
        <f t="shared" si="0"/>
        <v>13000</v>
      </c>
      <c r="I66" s="2"/>
    </row>
    <row r="67" spans="1:9" ht="30" customHeight="1">
      <c r="A67" s="30" t="s">
        <v>106</v>
      </c>
      <c r="B67" s="31" t="s">
        <v>107</v>
      </c>
      <c r="C67" s="32" t="s">
        <v>315</v>
      </c>
      <c r="D67" s="33">
        <v>2014</v>
      </c>
      <c r="E67" s="34">
        <v>7500</v>
      </c>
      <c r="F67" s="58">
        <v>4720</v>
      </c>
      <c r="G67" s="34"/>
      <c r="H67" s="61">
        <f t="shared" si="0"/>
        <v>4720</v>
      </c>
      <c r="I67" s="2"/>
    </row>
    <row r="68" spans="1:9" ht="28.5" customHeight="1">
      <c r="A68" s="30" t="s">
        <v>108</v>
      </c>
      <c r="B68" s="31" t="s">
        <v>109</v>
      </c>
      <c r="C68" s="32" t="s">
        <v>315</v>
      </c>
      <c r="D68" s="33">
        <v>2014</v>
      </c>
      <c r="E68" s="34">
        <v>6000</v>
      </c>
      <c r="F68" s="58">
        <v>6000</v>
      </c>
      <c r="G68" s="34"/>
      <c r="H68" s="61">
        <f t="shared" si="0"/>
        <v>6000</v>
      </c>
      <c r="I68" s="2"/>
    </row>
    <row r="69" spans="1:9" ht="26.25" customHeight="1">
      <c r="A69" s="30" t="s">
        <v>139</v>
      </c>
      <c r="B69" s="31" t="s">
        <v>140</v>
      </c>
      <c r="C69" s="32" t="s">
        <v>315</v>
      </c>
      <c r="D69" s="33">
        <v>2014</v>
      </c>
      <c r="E69" s="34">
        <v>15000</v>
      </c>
      <c r="F69" s="58">
        <v>15000</v>
      </c>
      <c r="G69" s="34"/>
      <c r="H69" s="61">
        <f t="shared" si="0"/>
        <v>15000</v>
      </c>
      <c r="I69" s="2"/>
    </row>
    <row r="70" spans="1:9" ht="26.25" customHeight="1">
      <c r="A70" s="30" t="s">
        <v>295</v>
      </c>
      <c r="B70" s="31" t="s">
        <v>281</v>
      </c>
      <c r="C70" s="32" t="s">
        <v>315</v>
      </c>
      <c r="D70" s="33">
        <v>2014</v>
      </c>
      <c r="E70" s="34">
        <v>8000</v>
      </c>
      <c r="F70" s="58">
        <v>8000</v>
      </c>
      <c r="G70" s="34">
        <v>3000</v>
      </c>
      <c r="H70" s="61">
        <f>SUM(F70:G70)</f>
        <v>11000</v>
      </c>
      <c r="I70" s="2"/>
    </row>
    <row r="71" spans="1:9" ht="29.25" customHeight="1">
      <c r="A71" s="30" t="s">
        <v>145</v>
      </c>
      <c r="B71" s="31" t="s">
        <v>146</v>
      </c>
      <c r="C71" s="32" t="s">
        <v>315</v>
      </c>
      <c r="D71" s="33">
        <v>2014</v>
      </c>
      <c r="E71" s="34">
        <v>4000</v>
      </c>
      <c r="F71" s="58">
        <v>4000</v>
      </c>
      <c r="G71" s="34"/>
      <c r="H71" s="61">
        <f t="shared" si="0"/>
        <v>4000</v>
      </c>
      <c r="I71" s="2"/>
    </row>
    <row r="72" spans="1:9" ht="28.5" customHeight="1">
      <c r="A72" s="30" t="s">
        <v>148</v>
      </c>
      <c r="B72" s="31" t="s">
        <v>149</v>
      </c>
      <c r="C72" s="32" t="s">
        <v>315</v>
      </c>
      <c r="D72" s="33">
        <v>2014</v>
      </c>
      <c r="E72" s="34">
        <v>10000</v>
      </c>
      <c r="F72" s="58">
        <v>10750</v>
      </c>
      <c r="G72" s="34">
        <v>12500</v>
      </c>
      <c r="H72" s="61">
        <f t="shared" ref="H72:H103" si="1">SUM(F72:G72)</f>
        <v>23250</v>
      </c>
      <c r="I72" s="2"/>
    </row>
    <row r="73" spans="1:9" ht="28.5" customHeight="1">
      <c r="A73" s="30" t="s">
        <v>151</v>
      </c>
      <c r="B73" s="31" t="s">
        <v>152</v>
      </c>
      <c r="C73" s="32" t="s">
        <v>315</v>
      </c>
      <c r="D73" s="33">
        <v>2014</v>
      </c>
      <c r="E73" s="34">
        <v>15000</v>
      </c>
      <c r="F73" s="58">
        <v>15000</v>
      </c>
      <c r="G73" s="34"/>
      <c r="H73" s="61">
        <f t="shared" si="1"/>
        <v>15000</v>
      </c>
      <c r="I73" s="2"/>
    </row>
    <row r="74" spans="1:9" ht="28.5" customHeight="1">
      <c r="A74" s="30" t="s">
        <v>110</v>
      </c>
      <c r="B74" s="31" t="s">
        <v>111</v>
      </c>
      <c r="C74" s="32" t="s">
        <v>316</v>
      </c>
      <c r="D74" s="33">
        <v>2014</v>
      </c>
      <c r="E74" s="34">
        <v>47000</v>
      </c>
      <c r="F74" s="58">
        <v>47000</v>
      </c>
      <c r="G74" s="34">
        <v>2000</v>
      </c>
      <c r="H74" s="61">
        <f t="shared" si="1"/>
        <v>49000</v>
      </c>
      <c r="I74" s="2"/>
    </row>
    <row r="75" spans="1:9" ht="28.5" customHeight="1">
      <c r="A75" s="51" t="s">
        <v>323</v>
      </c>
      <c r="B75" s="42" t="s">
        <v>319</v>
      </c>
      <c r="C75" s="32" t="s">
        <v>316</v>
      </c>
      <c r="D75" s="33">
        <v>2014</v>
      </c>
      <c r="E75" s="43">
        <v>5000</v>
      </c>
      <c r="F75" s="43">
        <v>5000</v>
      </c>
      <c r="G75" s="41"/>
      <c r="H75" s="61">
        <f t="shared" si="1"/>
        <v>5000</v>
      </c>
      <c r="I75" s="2"/>
    </row>
    <row r="76" spans="1:9" ht="27" customHeight="1">
      <c r="A76" s="30" t="s">
        <v>112</v>
      </c>
      <c r="B76" s="31" t="s">
        <v>182</v>
      </c>
      <c r="C76" s="32" t="s">
        <v>316</v>
      </c>
      <c r="D76" s="33">
        <v>2014</v>
      </c>
      <c r="E76" s="34">
        <v>25000</v>
      </c>
      <c r="F76" s="58">
        <v>24300</v>
      </c>
      <c r="G76" s="34">
        <v>5000</v>
      </c>
      <c r="H76" s="61">
        <f t="shared" si="1"/>
        <v>29300</v>
      </c>
      <c r="I76" s="2"/>
    </row>
    <row r="77" spans="1:9" ht="33.75" customHeight="1">
      <c r="A77" s="30" t="s">
        <v>135</v>
      </c>
      <c r="B77" s="31" t="s">
        <v>136</v>
      </c>
      <c r="C77" s="32" t="s">
        <v>316</v>
      </c>
      <c r="D77" s="33">
        <v>2014</v>
      </c>
      <c r="E77" s="34">
        <v>10000</v>
      </c>
      <c r="F77" s="58">
        <v>10000</v>
      </c>
      <c r="G77" s="34">
        <v>5000</v>
      </c>
      <c r="H77" s="61">
        <f t="shared" si="1"/>
        <v>15000</v>
      </c>
      <c r="I77" s="2"/>
    </row>
    <row r="78" spans="1:9" ht="33" customHeight="1">
      <c r="A78" s="30" t="s">
        <v>113</v>
      </c>
      <c r="B78" s="31" t="s">
        <v>114</v>
      </c>
      <c r="C78" s="32" t="s">
        <v>316</v>
      </c>
      <c r="D78" s="33">
        <v>2014</v>
      </c>
      <c r="E78" s="34">
        <v>5000</v>
      </c>
      <c r="F78" s="58">
        <v>5000</v>
      </c>
      <c r="G78" s="34"/>
      <c r="H78" s="61">
        <f t="shared" si="1"/>
        <v>5000</v>
      </c>
      <c r="I78" s="2"/>
    </row>
    <row r="79" spans="1:9" ht="30.75" customHeight="1">
      <c r="A79" s="30" t="s">
        <v>214</v>
      </c>
      <c r="B79" s="31" t="s">
        <v>166</v>
      </c>
      <c r="C79" s="32" t="s">
        <v>316</v>
      </c>
      <c r="D79" s="33">
        <v>2014</v>
      </c>
      <c r="E79" s="34">
        <v>5000</v>
      </c>
      <c r="F79" s="58">
        <v>5000</v>
      </c>
      <c r="G79" s="34"/>
      <c r="H79" s="61">
        <f t="shared" si="1"/>
        <v>5000</v>
      </c>
      <c r="I79" s="2"/>
    </row>
    <row r="80" spans="1:9" ht="25.5" customHeight="1">
      <c r="A80" s="30" t="s">
        <v>213</v>
      </c>
      <c r="B80" s="31" t="s">
        <v>167</v>
      </c>
      <c r="C80" s="32" t="s">
        <v>316</v>
      </c>
      <c r="D80" s="33">
        <v>2014</v>
      </c>
      <c r="E80" s="34">
        <v>5000</v>
      </c>
      <c r="F80" s="58">
        <v>4600</v>
      </c>
      <c r="G80" s="34"/>
      <c r="H80" s="61">
        <f t="shared" si="1"/>
        <v>4600</v>
      </c>
      <c r="I80" s="2"/>
    </row>
    <row r="81" spans="1:9" ht="25.5" customHeight="1">
      <c r="A81" s="30" t="s">
        <v>297</v>
      </c>
      <c r="B81" s="31" t="s">
        <v>280</v>
      </c>
      <c r="C81" s="32" t="s">
        <v>316</v>
      </c>
      <c r="D81" s="33">
        <v>2014</v>
      </c>
      <c r="E81" s="34">
        <v>5000</v>
      </c>
      <c r="F81" s="58">
        <v>2500</v>
      </c>
      <c r="G81" s="34"/>
      <c r="H81" s="61">
        <f t="shared" si="1"/>
        <v>2500</v>
      </c>
      <c r="I81" s="2"/>
    </row>
    <row r="82" spans="1:9" ht="27" customHeight="1">
      <c r="A82" s="30" t="s">
        <v>137</v>
      </c>
      <c r="B82" s="31" t="s">
        <v>138</v>
      </c>
      <c r="C82" s="32" t="s">
        <v>316</v>
      </c>
      <c r="D82" s="33">
        <v>2014</v>
      </c>
      <c r="E82" s="34">
        <v>10000</v>
      </c>
      <c r="F82" s="58">
        <v>10000</v>
      </c>
      <c r="G82" s="34"/>
      <c r="H82" s="61">
        <f t="shared" si="1"/>
        <v>10000</v>
      </c>
      <c r="I82" s="2"/>
    </row>
    <row r="83" spans="1:9" ht="32.25" customHeight="1">
      <c r="A83" s="30" t="s">
        <v>133</v>
      </c>
      <c r="B83" s="31" t="s">
        <v>134</v>
      </c>
      <c r="C83" s="32" t="s">
        <v>316</v>
      </c>
      <c r="D83" s="33">
        <v>2014</v>
      </c>
      <c r="E83" s="34">
        <v>30000</v>
      </c>
      <c r="F83" s="58">
        <v>30000</v>
      </c>
      <c r="G83" s="34">
        <v>7500</v>
      </c>
      <c r="H83" s="61">
        <f t="shared" si="1"/>
        <v>37500</v>
      </c>
      <c r="I83" s="2"/>
    </row>
    <row r="84" spans="1:9" ht="30" customHeight="1">
      <c r="A84" s="30" t="s">
        <v>207</v>
      </c>
      <c r="B84" s="31" t="s">
        <v>165</v>
      </c>
      <c r="C84" s="32" t="s">
        <v>316</v>
      </c>
      <c r="D84" s="33">
        <v>2014</v>
      </c>
      <c r="E84" s="34">
        <v>3000</v>
      </c>
      <c r="F84" s="58">
        <v>3000</v>
      </c>
      <c r="G84" s="34"/>
      <c r="H84" s="61">
        <f t="shared" si="1"/>
        <v>3000</v>
      </c>
      <c r="I84" s="2"/>
    </row>
    <row r="85" spans="1:9" ht="30" customHeight="1">
      <c r="A85" s="30" t="s">
        <v>117</v>
      </c>
      <c r="B85" s="31" t="s">
        <v>118</v>
      </c>
      <c r="C85" s="32" t="s">
        <v>318</v>
      </c>
      <c r="D85" s="33">
        <v>2014</v>
      </c>
      <c r="E85" s="34">
        <v>10000</v>
      </c>
      <c r="F85" s="58">
        <v>10000</v>
      </c>
      <c r="G85" s="34"/>
      <c r="H85" s="61">
        <f t="shared" si="1"/>
        <v>10000</v>
      </c>
      <c r="I85" s="2"/>
    </row>
    <row r="86" spans="1:9" ht="28.5" customHeight="1">
      <c r="A86" s="30" t="s">
        <v>119</v>
      </c>
      <c r="B86" s="31" t="s">
        <v>120</v>
      </c>
      <c r="C86" s="32" t="s">
        <v>318</v>
      </c>
      <c r="D86" s="33">
        <v>2014</v>
      </c>
      <c r="E86" s="34">
        <v>10000</v>
      </c>
      <c r="F86" s="58">
        <v>10000</v>
      </c>
      <c r="G86" s="34"/>
      <c r="H86" s="61">
        <f t="shared" si="1"/>
        <v>10000</v>
      </c>
      <c r="I86" s="2"/>
    </row>
    <row r="87" spans="1:9" ht="31.5" customHeight="1">
      <c r="A87" s="30" t="s">
        <v>141</v>
      </c>
      <c r="B87" s="31" t="s">
        <v>123</v>
      </c>
      <c r="C87" s="32" t="s">
        <v>318</v>
      </c>
      <c r="D87" s="33">
        <v>2014</v>
      </c>
      <c r="E87" s="34">
        <v>70000</v>
      </c>
      <c r="F87" s="58">
        <v>29827.48</v>
      </c>
      <c r="G87" s="34"/>
      <c r="H87" s="61">
        <f t="shared" si="1"/>
        <v>29827.48</v>
      </c>
      <c r="I87" s="2"/>
    </row>
    <row r="88" spans="1:9" ht="36" customHeight="1">
      <c r="A88" s="30" t="s">
        <v>208</v>
      </c>
      <c r="B88" s="31" t="s">
        <v>173</v>
      </c>
      <c r="C88" s="32" t="s">
        <v>318</v>
      </c>
      <c r="D88" s="33">
        <v>2014</v>
      </c>
      <c r="E88" s="34">
        <v>10000</v>
      </c>
      <c r="F88" s="58">
        <v>10000</v>
      </c>
      <c r="G88" s="34">
        <v>4500</v>
      </c>
      <c r="H88" s="61">
        <f t="shared" si="1"/>
        <v>14500</v>
      </c>
      <c r="I88" s="2"/>
    </row>
    <row r="89" spans="1:9" ht="29.25" customHeight="1">
      <c r="A89" s="30" t="s">
        <v>209</v>
      </c>
      <c r="B89" s="31" t="s">
        <v>168</v>
      </c>
      <c r="C89" s="32" t="s">
        <v>318</v>
      </c>
      <c r="D89" s="33">
        <v>2014</v>
      </c>
      <c r="E89" s="34">
        <v>5000</v>
      </c>
      <c r="F89" s="58">
        <v>5000</v>
      </c>
      <c r="G89" s="34"/>
      <c r="H89" s="61">
        <f t="shared" si="1"/>
        <v>5000</v>
      </c>
      <c r="I89" s="2"/>
    </row>
    <row r="90" spans="1:9" ht="30.75" customHeight="1">
      <c r="A90" s="30" t="s">
        <v>232</v>
      </c>
      <c r="B90" s="31" t="s">
        <v>226</v>
      </c>
      <c r="C90" s="32" t="s">
        <v>239</v>
      </c>
      <c r="D90" s="33">
        <v>2014</v>
      </c>
      <c r="E90" s="58">
        <v>14000</v>
      </c>
      <c r="F90" s="58">
        <v>14000</v>
      </c>
      <c r="G90" s="34"/>
      <c r="H90" s="61">
        <f t="shared" si="1"/>
        <v>14000</v>
      </c>
      <c r="I90" s="2"/>
    </row>
    <row r="91" spans="1:9" ht="32.25" customHeight="1">
      <c r="A91" s="30" t="s">
        <v>236</v>
      </c>
      <c r="B91" s="31" t="s">
        <v>227</v>
      </c>
      <c r="C91" s="32" t="s">
        <v>239</v>
      </c>
      <c r="D91" s="33">
        <v>2014</v>
      </c>
      <c r="E91" s="58">
        <v>14000</v>
      </c>
      <c r="F91" s="58">
        <v>14000</v>
      </c>
      <c r="G91" s="34"/>
      <c r="H91" s="61">
        <f t="shared" si="1"/>
        <v>14000</v>
      </c>
      <c r="I91" s="2"/>
    </row>
    <row r="92" spans="1:9" ht="34.5" customHeight="1">
      <c r="A92" s="30" t="s">
        <v>234</v>
      </c>
      <c r="B92" s="31" t="s">
        <v>228</v>
      </c>
      <c r="C92" s="32" t="s">
        <v>239</v>
      </c>
      <c r="D92" s="33">
        <v>2014</v>
      </c>
      <c r="E92" s="58">
        <v>14700</v>
      </c>
      <c r="F92" s="58">
        <v>14700</v>
      </c>
      <c r="G92" s="34"/>
      <c r="H92" s="61">
        <f t="shared" si="1"/>
        <v>14700</v>
      </c>
      <c r="I92" s="2"/>
    </row>
    <row r="93" spans="1:9" ht="30.75" customHeight="1">
      <c r="A93" s="30" t="s">
        <v>233</v>
      </c>
      <c r="B93" s="31" t="s">
        <v>229</v>
      </c>
      <c r="C93" s="32" t="s">
        <v>239</v>
      </c>
      <c r="D93" s="33">
        <v>2014</v>
      </c>
      <c r="E93" s="58">
        <v>7000</v>
      </c>
      <c r="F93" s="58">
        <v>7000</v>
      </c>
      <c r="G93" s="34"/>
      <c r="H93" s="61">
        <f t="shared" si="1"/>
        <v>7000</v>
      </c>
      <c r="I93" s="2"/>
    </row>
    <row r="94" spans="1:9" ht="28.5" customHeight="1">
      <c r="A94" s="30" t="s">
        <v>357</v>
      </c>
      <c r="B94" s="31" t="s">
        <v>279</v>
      </c>
      <c r="C94" s="32" t="s">
        <v>239</v>
      </c>
      <c r="D94" s="33">
        <v>2014</v>
      </c>
      <c r="E94" s="58">
        <v>7700</v>
      </c>
      <c r="F94" s="58">
        <v>7700</v>
      </c>
      <c r="G94" s="34"/>
      <c r="H94" s="61">
        <f t="shared" si="1"/>
        <v>7700</v>
      </c>
      <c r="I94" s="2"/>
    </row>
    <row r="95" spans="1:9" ht="32.25" customHeight="1">
      <c r="A95" s="30" t="s">
        <v>301</v>
      </c>
      <c r="B95" s="31" t="s">
        <v>278</v>
      </c>
      <c r="C95" s="32" t="s">
        <v>239</v>
      </c>
      <c r="D95" s="33">
        <v>2014</v>
      </c>
      <c r="E95" s="58">
        <v>14000</v>
      </c>
      <c r="F95" s="58">
        <v>14000</v>
      </c>
      <c r="G95" s="34"/>
      <c r="H95" s="61">
        <f t="shared" si="1"/>
        <v>14000</v>
      </c>
      <c r="I95" s="2"/>
    </row>
    <row r="96" spans="1:9" ht="33" customHeight="1">
      <c r="A96" s="30" t="s">
        <v>235</v>
      </c>
      <c r="B96" s="31" t="s">
        <v>231</v>
      </c>
      <c r="C96" s="32" t="s">
        <v>239</v>
      </c>
      <c r="D96" s="33">
        <v>2014</v>
      </c>
      <c r="E96" s="58">
        <v>36400</v>
      </c>
      <c r="F96" s="58">
        <v>36400</v>
      </c>
      <c r="G96" s="34"/>
      <c r="H96" s="61">
        <f t="shared" si="1"/>
        <v>36400</v>
      </c>
      <c r="I96" s="2"/>
    </row>
    <row r="97" spans="1:9" ht="26.25" customHeight="1">
      <c r="A97" s="30" t="s">
        <v>211</v>
      </c>
      <c r="B97" s="31" t="s">
        <v>172</v>
      </c>
      <c r="C97" s="32"/>
      <c r="D97" s="33">
        <v>2014</v>
      </c>
      <c r="E97" s="34"/>
      <c r="F97" s="58"/>
      <c r="G97" s="34">
        <v>1500</v>
      </c>
      <c r="H97" s="61">
        <f t="shared" si="1"/>
        <v>1500</v>
      </c>
      <c r="I97" s="2"/>
    </row>
    <row r="98" spans="1:9" ht="36.75" customHeight="1">
      <c r="A98" s="30" t="s">
        <v>204</v>
      </c>
      <c r="B98" s="31" t="s">
        <v>184</v>
      </c>
      <c r="C98" s="55" t="s">
        <v>284</v>
      </c>
      <c r="D98" s="33">
        <v>2014</v>
      </c>
      <c r="E98" s="34">
        <v>380000</v>
      </c>
      <c r="F98" s="58">
        <v>380000</v>
      </c>
      <c r="G98" s="34">
        <v>19681.810000000001</v>
      </c>
      <c r="H98" s="61">
        <f t="shared" si="1"/>
        <v>399681.81</v>
      </c>
      <c r="I98" s="2"/>
    </row>
    <row r="99" spans="1:9" ht="27.75" customHeight="1">
      <c r="A99" s="30" t="s">
        <v>352</v>
      </c>
      <c r="B99" s="31" t="s">
        <v>242</v>
      </c>
      <c r="C99" s="32"/>
      <c r="D99" s="33">
        <v>2014</v>
      </c>
      <c r="E99" s="54"/>
      <c r="F99" s="58"/>
      <c r="G99" s="34">
        <v>10000</v>
      </c>
      <c r="H99" s="61">
        <f t="shared" si="1"/>
        <v>10000</v>
      </c>
      <c r="I99" s="2"/>
    </row>
    <row r="100" spans="1:9" ht="38.25" customHeight="1">
      <c r="A100" s="30" t="s">
        <v>240</v>
      </c>
      <c r="B100" s="31" t="s">
        <v>241</v>
      </c>
      <c r="C100" s="32"/>
      <c r="D100" s="33">
        <v>2014</v>
      </c>
      <c r="E100" s="34">
        <v>100000</v>
      </c>
      <c r="F100" s="58">
        <v>89025.81</v>
      </c>
      <c r="G100" s="34"/>
      <c r="H100" s="61">
        <f t="shared" si="1"/>
        <v>89025.81</v>
      </c>
      <c r="I100" s="2"/>
    </row>
    <row r="101" spans="1:9" ht="24" customHeight="1">
      <c r="A101" s="30" t="s">
        <v>198</v>
      </c>
      <c r="B101" s="31" t="s">
        <v>186</v>
      </c>
      <c r="C101" s="55" t="s">
        <v>331</v>
      </c>
      <c r="D101" s="33">
        <v>2014</v>
      </c>
      <c r="E101" s="34">
        <v>120000</v>
      </c>
      <c r="F101" s="58">
        <v>120000</v>
      </c>
      <c r="G101" s="34">
        <v>12000</v>
      </c>
      <c r="H101" s="61">
        <f t="shared" si="1"/>
        <v>132000</v>
      </c>
      <c r="I101" s="2"/>
    </row>
    <row r="102" spans="1:9" ht="26.25" customHeight="1">
      <c r="A102" s="30" t="s">
        <v>298</v>
      </c>
      <c r="B102" s="31" t="s">
        <v>249</v>
      </c>
      <c r="C102" s="55" t="s">
        <v>325</v>
      </c>
      <c r="D102" s="33">
        <v>2014</v>
      </c>
      <c r="E102" s="34"/>
      <c r="F102" s="58"/>
      <c r="G102" s="34">
        <v>4000</v>
      </c>
      <c r="H102" s="61">
        <f t="shared" si="1"/>
        <v>4000</v>
      </c>
      <c r="I102" s="2"/>
    </row>
    <row r="103" spans="1:9" ht="23.25" customHeight="1">
      <c r="A103" s="30" t="s">
        <v>288</v>
      </c>
      <c r="B103" s="31" t="s">
        <v>255</v>
      </c>
      <c r="C103" s="55" t="s">
        <v>256</v>
      </c>
      <c r="D103" s="33">
        <v>2014</v>
      </c>
      <c r="E103" s="34"/>
      <c r="F103" s="58"/>
      <c r="G103" s="34">
        <v>1000</v>
      </c>
      <c r="H103" s="61">
        <f t="shared" si="1"/>
        <v>1000</v>
      </c>
      <c r="I103" s="2"/>
    </row>
    <row r="104" spans="1:9" ht="23.25" customHeight="1">
      <c r="A104" s="30" t="s">
        <v>203</v>
      </c>
      <c r="B104" s="31" t="s">
        <v>181</v>
      </c>
      <c r="C104" s="55" t="s">
        <v>248</v>
      </c>
      <c r="D104" s="33">
        <v>2014</v>
      </c>
      <c r="E104" s="34"/>
      <c r="F104" s="58"/>
      <c r="G104" s="34">
        <v>2000</v>
      </c>
      <c r="H104" s="61">
        <f t="shared" ref="H104:H120" si="2">SUM(F104:G104)</f>
        <v>2000</v>
      </c>
      <c r="I104" s="2"/>
    </row>
    <row r="105" spans="1:9" ht="23.25" customHeight="1">
      <c r="A105" s="30"/>
      <c r="B105" s="31" t="s">
        <v>326</v>
      </c>
      <c r="C105" s="55" t="s">
        <v>327</v>
      </c>
      <c r="D105" s="33">
        <v>2014</v>
      </c>
      <c r="E105" s="34"/>
      <c r="F105" s="58"/>
      <c r="G105" s="34">
        <v>2000</v>
      </c>
      <c r="H105" s="61">
        <f t="shared" si="2"/>
        <v>2000</v>
      </c>
      <c r="I105" s="2"/>
    </row>
    <row r="106" spans="1:9" ht="24.75" customHeight="1">
      <c r="A106" s="30" t="s">
        <v>352</v>
      </c>
      <c r="B106" s="31" t="s">
        <v>328</v>
      </c>
      <c r="C106" s="55" t="s">
        <v>329</v>
      </c>
      <c r="D106" s="33">
        <v>2014</v>
      </c>
      <c r="E106" s="34"/>
      <c r="F106" s="58"/>
      <c r="G106" s="34" t="s">
        <v>330</v>
      </c>
      <c r="H106" s="61">
        <f t="shared" si="2"/>
        <v>0</v>
      </c>
      <c r="I106" s="2"/>
    </row>
    <row r="107" spans="1:9" ht="30.75" customHeight="1">
      <c r="A107" s="30" t="s">
        <v>289</v>
      </c>
      <c r="B107" s="31" t="s">
        <v>260</v>
      </c>
      <c r="C107" s="55" t="s">
        <v>143</v>
      </c>
      <c r="D107" s="33">
        <v>2014</v>
      </c>
      <c r="E107" s="34">
        <v>5000</v>
      </c>
      <c r="F107" s="58">
        <v>5000</v>
      </c>
      <c r="G107" s="34"/>
      <c r="H107" s="61">
        <f t="shared" si="2"/>
        <v>5000</v>
      </c>
      <c r="I107" s="2"/>
    </row>
    <row r="108" spans="1:9" ht="26.25" customHeight="1">
      <c r="A108" s="30" t="s">
        <v>292</v>
      </c>
      <c r="B108" s="31" t="s">
        <v>272</v>
      </c>
      <c r="C108" s="55" t="s">
        <v>273</v>
      </c>
      <c r="D108" s="33">
        <v>2014</v>
      </c>
      <c r="E108" s="34"/>
      <c r="F108" s="58"/>
      <c r="G108" s="34">
        <v>1860</v>
      </c>
      <c r="H108" s="61">
        <f t="shared" si="2"/>
        <v>1860</v>
      </c>
      <c r="I108" s="2"/>
    </row>
    <row r="109" spans="1:9" ht="27" customHeight="1">
      <c r="A109" s="30" t="s">
        <v>294</v>
      </c>
      <c r="B109" s="31" t="s">
        <v>276</v>
      </c>
      <c r="C109" s="55" t="s">
        <v>277</v>
      </c>
      <c r="D109" s="33">
        <v>2014</v>
      </c>
      <c r="E109" s="34"/>
      <c r="F109" s="58"/>
      <c r="G109" s="34">
        <v>2000</v>
      </c>
      <c r="H109" s="61">
        <f t="shared" si="2"/>
        <v>2000</v>
      </c>
      <c r="I109" s="2"/>
    </row>
    <row r="110" spans="1:9" ht="27" customHeight="1">
      <c r="A110" s="52">
        <v>62995970904</v>
      </c>
      <c r="B110" s="50" t="s">
        <v>321</v>
      </c>
      <c r="C110" s="45" t="s">
        <v>322</v>
      </c>
      <c r="D110" s="48">
        <v>2014</v>
      </c>
      <c r="E110" s="49">
        <v>4000</v>
      </c>
      <c r="F110" s="49">
        <v>4000</v>
      </c>
      <c r="G110" s="45"/>
      <c r="H110" s="61">
        <f t="shared" si="2"/>
        <v>4000</v>
      </c>
    </row>
    <row r="111" spans="1:9" ht="28.5" customHeight="1">
      <c r="A111" s="52">
        <v>21212575148</v>
      </c>
      <c r="B111" s="50" t="s">
        <v>332</v>
      </c>
      <c r="C111" s="45" t="s">
        <v>333</v>
      </c>
      <c r="D111" s="48">
        <v>2014</v>
      </c>
      <c r="E111" s="49"/>
      <c r="F111" s="45"/>
      <c r="G111" s="49">
        <v>10000</v>
      </c>
      <c r="H111" s="61">
        <f t="shared" si="2"/>
        <v>10000</v>
      </c>
    </row>
    <row r="112" spans="1:9" ht="30.75" customHeight="1">
      <c r="A112" s="52"/>
      <c r="B112" s="50" t="s">
        <v>334</v>
      </c>
      <c r="C112" s="45" t="s">
        <v>335</v>
      </c>
      <c r="D112" s="48">
        <v>2014</v>
      </c>
      <c r="E112" s="45"/>
      <c r="F112" s="45"/>
      <c r="G112" s="49">
        <v>1000</v>
      </c>
      <c r="H112" s="61">
        <f t="shared" si="2"/>
        <v>1000</v>
      </c>
    </row>
    <row r="113" spans="1:8" ht="29.25" customHeight="1">
      <c r="A113" s="52">
        <v>65042498461</v>
      </c>
      <c r="B113" s="50" t="s">
        <v>336</v>
      </c>
      <c r="C113" s="45" t="s">
        <v>337</v>
      </c>
      <c r="D113" s="48">
        <v>2014</v>
      </c>
      <c r="E113" s="45"/>
      <c r="F113" s="45"/>
      <c r="G113" s="49">
        <v>3000</v>
      </c>
      <c r="H113" s="61">
        <f t="shared" si="2"/>
        <v>3000</v>
      </c>
    </row>
    <row r="114" spans="1:8" ht="30.75" customHeight="1">
      <c r="A114" s="57" t="s">
        <v>353</v>
      </c>
      <c r="B114" s="50" t="s">
        <v>338</v>
      </c>
      <c r="C114" s="45" t="s">
        <v>337</v>
      </c>
      <c r="D114" s="48">
        <v>2014</v>
      </c>
      <c r="E114" s="45"/>
      <c r="F114" s="45"/>
      <c r="G114" s="49">
        <v>3000</v>
      </c>
      <c r="H114" s="61">
        <f t="shared" si="2"/>
        <v>3000</v>
      </c>
    </row>
    <row r="115" spans="1:8" ht="27.75" customHeight="1">
      <c r="A115" s="57" t="s">
        <v>354</v>
      </c>
      <c r="B115" s="50" t="s">
        <v>339</v>
      </c>
      <c r="C115" s="45" t="s">
        <v>340</v>
      </c>
      <c r="D115" s="48">
        <v>2014</v>
      </c>
      <c r="E115" s="49"/>
      <c r="F115" s="49"/>
      <c r="G115" s="49">
        <v>3000</v>
      </c>
      <c r="H115" s="61">
        <f t="shared" si="2"/>
        <v>3000</v>
      </c>
    </row>
    <row r="116" spans="1:8" ht="30" customHeight="1">
      <c r="A116" s="52">
        <v>99420440852</v>
      </c>
      <c r="B116" s="50" t="s">
        <v>341</v>
      </c>
      <c r="C116" s="45" t="s">
        <v>342</v>
      </c>
      <c r="D116" s="48">
        <v>2014</v>
      </c>
      <c r="E116" s="49"/>
      <c r="F116" s="49"/>
      <c r="G116" s="49">
        <v>37000</v>
      </c>
      <c r="H116" s="61">
        <f t="shared" si="2"/>
        <v>37000</v>
      </c>
    </row>
    <row r="117" spans="1:8" ht="25.5" customHeight="1">
      <c r="A117" s="52">
        <v>35628238969</v>
      </c>
      <c r="B117" s="50" t="s">
        <v>343</v>
      </c>
      <c r="C117" s="45" t="s">
        <v>344</v>
      </c>
      <c r="D117" s="48">
        <v>2014</v>
      </c>
      <c r="E117" s="49"/>
      <c r="F117" s="49"/>
      <c r="G117" s="49">
        <v>5000</v>
      </c>
      <c r="H117" s="61">
        <f t="shared" si="2"/>
        <v>5000</v>
      </c>
    </row>
    <row r="118" spans="1:8" ht="28.5" customHeight="1">
      <c r="A118" s="57" t="s">
        <v>355</v>
      </c>
      <c r="B118" s="50" t="s">
        <v>345</v>
      </c>
      <c r="C118" s="45" t="s">
        <v>346</v>
      </c>
      <c r="D118" s="48">
        <v>2014</v>
      </c>
      <c r="E118" s="49"/>
      <c r="F118" s="49"/>
      <c r="G118" s="49">
        <v>5000</v>
      </c>
      <c r="H118" s="61">
        <f t="shared" si="2"/>
        <v>5000</v>
      </c>
    </row>
    <row r="119" spans="1:8" ht="28.5" customHeight="1">
      <c r="A119" s="52">
        <v>67035646025</v>
      </c>
      <c r="B119" s="50" t="s">
        <v>356</v>
      </c>
      <c r="C119" s="45" t="s">
        <v>351</v>
      </c>
      <c r="D119" s="48">
        <v>2014</v>
      </c>
      <c r="E119" s="49"/>
      <c r="F119" s="49"/>
      <c r="G119" s="49">
        <v>3500</v>
      </c>
      <c r="H119" s="61">
        <f t="shared" si="2"/>
        <v>3500</v>
      </c>
    </row>
    <row r="120" spans="1:8" ht="18" customHeight="1">
      <c r="A120" s="45"/>
      <c r="B120" s="45" t="s">
        <v>349</v>
      </c>
      <c r="C120" s="32"/>
      <c r="D120" s="45"/>
      <c r="E120" s="49">
        <f>SUM(E4:E119)</f>
        <v>2599100</v>
      </c>
      <c r="F120" s="49">
        <f>SUM(F4:F119)</f>
        <v>2474043.29</v>
      </c>
      <c r="G120" s="49">
        <f>SUM(G4:G119)</f>
        <v>261151</v>
      </c>
      <c r="H120" s="62">
        <f t="shared" si="2"/>
        <v>2735194.29</v>
      </c>
    </row>
    <row r="121" spans="1:8">
      <c r="A121" s="46"/>
      <c r="B121" s="46"/>
      <c r="C121" s="46"/>
      <c r="D121" s="46"/>
      <c r="E121" s="46"/>
      <c r="F121" s="46"/>
      <c r="G121" s="46"/>
      <c r="H121" s="63"/>
    </row>
    <row r="122" spans="1:8" ht="27.75" customHeight="1">
      <c r="A122" s="237" t="s">
        <v>350</v>
      </c>
      <c r="B122" s="237"/>
      <c r="C122" s="237"/>
      <c r="D122" s="237"/>
      <c r="E122" s="237"/>
      <c r="F122" s="237"/>
      <c r="G122" s="237"/>
      <c r="H122" s="63"/>
    </row>
    <row r="123" spans="1:8">
      <c r="A123" s="46"/>
      <c r="B123" s="46"/>
      <c r="C123" s="46"/>
      <c r="D123" s="46"/>
      <c r="E123" s="46"/>
      <c r="F123" s="46"/>
      <c r="G123" s="46"/>
      <c r="H123" s="63"/>
    </row>
    <row r="124" spans="1:8">
      <c r="A124" s="46"/>
      <c r="B124" s="46"/>
      <c r="C124" s="46"/>
      <c r="D124" s="46"/>
      <c r="E124" s="46"/>
      <c r="F124" s="46"/>
      <c r="G124" s="46"/>
      <c r="H124" s="63"/>
    </row>
    <row r="125" spans="1:8">
      <c r="A125" s="46"/>
      <c r="B125" s="46"/>
      <c r="C125" s="46" t="s">
        <v>358</v>
      </c>
      <c r="D125" s="46"/>
      <c r="E125" s="46"/>
      <c r="F125" s="46"/>
      <c r="G125" s="46"/>
      <c r="H125" s="63"/>
    </row>
    <row r="126" spans="1:8">
      <c r="A126" s="46"/>
      <c r="B126" s="46"/>
      <c r="C126" s="46"/>
      <c r="D126" s="46"/>
      <c r="E126" s="46"/>
      <c r="F126" s="46"/>
      <c r="G126" s="46"/>
      <c r="H126" s="63"/>
    </row>
    <row r="127" spans="1:8" ht="36" customHeight="1">
      <c r="A127" s="46"/>
      <c r="B127" s="46"/>
      <c r="C127" s="66" t="s">
        <v>359</v>
      </c>
      <c r="D127" s="69" t="s">
        <v>366</v>
      </c>
      <c r="E127" s="44" t="s">
        <v>360</v>
      </c>
      <c r="F127" s="44" t="s">
        <v>361</v>
      </c>
      <c r="G127" s="44" t="s">
        <v>364</v>
      </c>
      <c r="H127" s="44" t="s">
        <v>365</v>
      </c>
    </row>
    <row r="128" spans="1:8" ht="18" customHeight="1">
      <c r="A128" s="46"/>
      <c r="B128" s="46"/>
      <c r="C128" s="32" t="s">
        <v>313</v>
      </c>
      <c r="D128" s="45">
        <v>1218</v>
      </c>
      <c r="E128" s="67">
        <f>SUM(E4:E33)</f>
        <v>268000</v>
      </c>
      <c r="F128" s="67">
        <f>SUM(F4:F33)</f>
        <v>241000</v>
      </c>
      <c r="G128" s="67">
        <v>254600</v>
      </c>
      <c r="H128" s="67">
        <f>G128-F128</f>
        <v>13600</v>
      </c>
    </row>
    <row r="129" spans="1:8" ht="20.25" customHeight="1">
      <c r="A129" s="46"/>
      <c r="B129" s="46"/>
      <c r="C129" s="32" t="s">
        <v>314</v>
      </c>
      <c r="D129" s="45">
        <v>1217</v>
      </c>
      <c r="E129" s="67">
        <f>SUM(E34:E55)</f>
        <v>1035800</v>
      </c>
      <c r="F129" s="67">
        <f>SUM(F34:F55)</f>
        <v>1021900</v>
      </c>
      <c r="G129" s="67">
        <v>1030475</v>
      </c>
      <c r="H129" s="67">
        <f t="shared" ref="H129:H133" si="3">G129-F129</f>
        <v>8575</v>
      </c>
    </row>
    <row r="130" spans="1:8" ht="20.25" customHeight="1">
      <c r="A130" s="46"/>
      <c r="B130" s="46"/>
      <c r="C130" s="32" t="s">
        <v>315</v>
      </c>
      <c r="D130" s="45">
        <v>1260</v>
      </c>
      <c r="E130" s="67">
        <f>SUM(E56:E73)</f>
        <v>323500</v>
      </c>
      <c r="F130" s="67">
        <f>SUM(F56:F73)</f>
        <v>294090</v>
      </c>
      <c r="G130" s="67">
        <v>294090</v>
      </c>
      <c r="H130" s="67">
        <f t="shared" si="3"/>
        <v>0</v>
      </c>
    </row>
    <row r="131" spans="1:8" ht="19.5" customHeight="1">
      <c r="A131" s="46"/>
      <c r="B131" s="46"/>
      <c r="C131" s="32" t="s">
        <v>316</v>
      </c>
      <c r="D131" s="45">
        <v>1222</v>
      </c>
      <c r="E131" s="67">
        <f>SUM(E74:E84)</f>
        <v>150000</v>
      </c>
      <c r="F131" s="67">
        <f>SUM(F74:F84)</f>
        <v>146400</v>
      </c>
      <c r="G131" s="67">
        <v>149400</v>
      </c>
      <c r="H131" s="67">
        <f t="shared" si="3"/>
        <v>3000</v>
      </c>
    </row>
    <row r="132" spans="1:8" ht="19.5" customHeight="1">
      <c r="A132" s="46"/>
      <c r="B132" s="46"/>
      <c r="C132" s="32" t="s">
        <v>318</v>
      </c>
      <c r="D132" s="45">
        <v>2115</v>
      </c>
      <c r="E132" s="67">
        <f>SUM(E85:E89)</f>
        <v>105000</v>
      </c>
      <c r="F132" s="67">
        <f>SUM(F85:F89)</f>
        <v>64827.479999999996</v>
      </c>
      <c r="G132" s="67">
        <v>70799.98</v>
      </c>
      <c r="H132" s="67">
        <f t="shared" si="3"/>
        <v>5972.5</v>
      </c>
    </row>
    <row r="133" spans="1:8" ht="19.5" customHeight="1">
      <c r="A133" s="46"/>
      <c r="B133" s="46"/>
      <c r="C133" s="32" t="s">
        <v>239</v>
      </c>
      <c r="D133" s="45">
        <v>2104</v>
      </c>
      <c r="E133" s="67">
        <f>SUM(E90:E96)</f>
        <v>107800</v>
      </c>
      <c r="F133" s="67">
        <f>SUM(F90:F96)</f>
        <v>107800</v>
      </c>
      <c r="G133" s="67">
        <v>107800</v>
      </c>
      <c r="H133" s="67">
        <f t="shared" si="3"/>
        <v>0</v>
      </c>
    </row>
    <row r="134" spans="1:8">
      <c r="A134" s="46"/>
      <c r="B134" s="46"/>
      <c r="C134" s="46"/>
      <c r="D134" s="46"/>
      <c r="E134" s="46"/>
      <c r="F134" s="46"/>
      <c r="G134" s="46"/>
      <c r="H134" s="63"/>
    </row>
    <row r="135" spans="1:8">
      <c r="A135" s="46"/>
      <c r="B135" s="46"/>
      <c r="C135" s="46" t="s">
        <v>362</v>
      </c>
      <c r="D135" s="46"/>
      <c r="E135" s="46"/>
      <c r="F135" s="46"/>
      <c r="G135" s="46"/>
      <c r="H135" s="63"/>
    </row>
    <row r="136" spans="1:8">
      <c r="A136" s="46"/>
      <c r="B136" s="46"/>
      <c r="C136" s="46" t="s">
        <v>363</v>
      </c>
      <c r="D136" s="46"/>
      <c r="E136" s="46"/>
      <c r="F136" s="46"/>
      <c r="G136" s="46"/>
      <c r="H136" s="63"/>
    </row>
    <row r="137" spans="1:8">
      <c r="A137" s="46"/>
      <c r="B137" s="46"/>
      <c r="C137" s="46"/>
      <c r="D137" s="46"/>
      <c r="E137" s="46"/>
      <c r="F137" s="46"/>
      <c r="G137" s="46"/>
      <c r="H137" s="63"/>
    </row>
    <row r="138" spans="1:8">
      <c r="A138" s="46"/>
      <c r="B138" s="46"/>
      <c r="C138" s="46"/>
      <c r="D138" s="46"/>
      <c r="E138" s="46"/>
      <c r="F138" s="46"/>
      <c r="G138" s="46"/>
      <c r="H138" s="63"/>
    </row>
    <row r="139" spans="1:8">
      <c r="A139" s="47"/>
      <c r="B139" s="47"/>
      <c r="C139" s="47"/>
      <c r="D139" s="47"/>
      <c r="E139" s="47"/>
      <c r="F139" s="47"/>
      <c r="G139" s="47"/>
      <c r="H139" s="64"/>
    </row>
    <row r="140" spans="1:8">
      <c r="A140" s="47"/>
      <c r="B140" s="47"/>
      <c r="C140" s="47"/>
      <c r="D140" s="47"/>
      <c r="E140" s="47"/>
      <c r="F140" s="47"/>
      <c r="G140" s="47"/>
      <c r="H140" s="64"/>
    </row>
    <row r="141" spans="1:8">
      <c r="A141" s="47"/>
      <c r="B141" s="47"/>
      <c r="C141" s="47"/>
      <c r="D141" s="47"/>
      <c r="E141" s="47"/>
      <c r="F141" s="47"/>
      <c r="G141" s="47"/>
      <c r="H141" s="64"/>
    </row>
    <row r="142" spans="1:8">
      <c r="A142" s="47"/>
      <c r="B142" s="47"/>
      <c r="C142" s="47"/>
      <c r="D142" s="47"/>
      <c r="E142" s="47"/>
      <c r="F142" s="47"/>
      <c r="G142" s="47"/>
      <c r="H142" s="64"/>
    </row>
    <row r="143" spans="1:8">
      <c r="A143" s="47"/>
      <c r="B143" s="47"/>
      <c r="C143" s="47"/>
      <c r="D143" s="47"/>
      <c r="E143" s="47"/>
      <c r="F143" s="47"/>
      <c r="G143" s="47"/>
      <c r="H143" s="64"/>
    </row>
    <row r="144" spans="1:8">
      <c r="A144" s="47"/>
      <c r="B144" s="47"/>
      <c r="C144" s="47"/>
      <c r="D144" s="47"/>
      <c r="E144" s="47"/>
      <c r="F144" s="47"/>
      <c r="G144" s="47"/>
      <c r="H144" s="64"/>
    </row>
    <row r="145" spans="1:8">
      <c r="A145" s="47"/>
      <c r="B145" s="47"/>
      <c r="C145" s="47"/>
      <c r="D145" s="47"/>
      <c r="E145" s="47"/>
      <c r="F145" s="47"/>
      <c r="G145" s="47"/>
      <c r="H145" s="64"/>
    </row>
    <row r="146" spans="1:8">
      <c r="A146" s="47"/>
      <c r="B146" s="47"/>
      <c r="C146" s="47"/>
      <c r="D146" s="47"/>
      <c r="E146" s="47"/>
      <c r="F146" s="47"/>
      <c r="G146" s="47"/>
      <c r="H146" s="64"/>
    </row>
    <row r="147" spans="1:8">
      <c r="A147" s="47"/>
      <c r="B147" s="47"/>
      <c r="C147" s="47"/>
      <c r="D147" s="47"/>
      <c r="E147" s="47"/>
      <c r="F147" s="47"/>
      <c r="G147" s="47"/>
      <c r="H147" s="64"/>
    </row>
    <row r="148" spans="1:8">
      <c r="A148" s="47"/>
      <c r="B148" s="47"/>
      <c r="C148" s="47"/>
      <c r="D148" s="47"/>
      <c r="E148" s="47"/>
      <c r="F148" s="47"/>
      <c r="G148" s="47"/>
      <c r="H148" s="64"/>
    </row>
    <row r="149" spans="1:8">
      <c r="A149" s="47"/>
      <c r="B149" s="47"/>
      <c r="C149" s="47"/>
      <c r="D149" s="47"/>
      <c r="E149" s="47"/>
      <c r="F149" s="47"/>
      <c r="G149" s="47"/>
      <c r="H149" s="64"/>
    </row>
    <row r="150" spans="1:8">
      <c r="A150" s="47"/>
      <c r="B150" s="47"/>
      <c r="C150" s="47"/>
      <c r="D150" s="47"/>
      <c r="E150" s="47"/>
      <c r="F150" s="47"/>
      <c r="G150" s="47"/>
      <c r="H150" s="64"/>
    </row>
    <row r="151" spans="1:8">
      <c r="A151" s="47"/>
      <c r="B151" s="47"/>
      <c r="C151" s="47"/>
      <c r="D151" s="47"/>
      <c r="E151" s="47"/>
      <c r="F151" s="47"/>
      <c r="G151" s="47"/>
      <c r="H151" s="64"/>
    </row>
    <row r="152" spans="1:8">
      <c r="A152" s="47"/>
      <c r="B152" s="47"/>
      <c r="C152" s="47"/>
      <c r="D152" s="47"/>
      <c r="E152" s="47"/>
      <c r="F152" s="47"/>
      <c r="G152" s="47"/>
      <c r="H152" s="64"/>
    </row>
    <row r="153" spans="1:8">
      <c r="A153" s="47"/>
      <c r="B153" s="47"/>
      <c r="C153" s="47"/>
      <c r="D153" s="47"/>
      <c r="E153" s="47"/>
      <c r="F153" s="47"/>
      <c r="G153" s="47"/>
      <c r="H153" s="64"/>
    </row>
    <row r="154" spans="1:8">
      <c r="A154" s="47"/>
      <c r="B154" s="47"/>
      <c r="C154" s="47"/>
      <c r="D154" s="47"/>
      <c r="E154" s="47"/>
      <c r="F154" s="47"/>
      <c r="G154" s="47"/>
      <c r="H154" s="64"/>
    </row>
    <row r="155" spans="1:8">
      <c r="A155" s="47"/>
      <c r="B155" s="47"/>
      <c r="C155" s="47"/>
      <c r="D155" s="47"/>
      <c r="E155" s="47"/>
      <c r="F155" s="47"/>
      <c r="G155" s="47"/>
      <c r="H155" s="64"/>
    </row>
    <row r="156" spans="1:8">
      <c r="A156" s="47"/>
      <c r="B156" s="47"/>
      <c r="C156" s="47"/>
      <c r="D156" s="47"/>
      <c r="E156" s="47"/>
      <c r="F156" s="47"/>
      <c r="G156" s="47"/>
      <c r="H156" s="64"/>
    </row>
    <row r="157" spans="1:8">
      <c r="A157" s="47"/>
      <c r="B157" s="47"/>
      <c r="C157" s="47"/>
      <c r="D157" s="47"/>
      <c r="E157" s="47"/>
      <c r="F157" s="47"/>
      <c r="G157" s="47"/>
      <c r="H157" s="64"/>
    </row>
    <row r="158" spans="1:8">
      <c r="A158" s="47"/>
      <c r="B158" s="47"/>
      <c r="C158" s="47"/>
      <c r="D158" s="47"/>
      <c r="E158" s="47"/>
      <c r="F158" s="47"/>
      <c r="G158" s="47"/>
      <c r="H158" s="64"/>
    </row>
    <row r="159" spans="1:8">
      <c r="A159" s="47"/>
      <c r="B159" s="47"/>
      <c r="C159" s="47"/>
      <c r="D159" s="47"/>
      <c r="E159" s="47"/>
      <c r="F159" s="47"/>
      <c r="G159" s="47"/>
      <c r="H159" s="64"/>
    </row>
    <row r="160" spans="1:8">
      <c r="A160" s="47"/>
      <c r="B160" s="47"/>
      <c r="C160" s="47"/>
      <c r="D160" s="47"/>
      <c r="E160" s="47"/>
      <c r="F160" s="47"/>
      <c r="G160" s="47"/>
      <c r="H160" s="64"/>
    </row>
    <row r="161" spans="1:8">
      <c r="A161" s="47"/>
      <c r="B161" s="47"/>
      <c r="C161" s="47"/>
      <c r="D161" s="47"/>
      <c r="E161" s="47"/>
      <c r="F161" s="47"/>
      <c r="G161" s="47"/>
      <c r="H161" s="64"/>
    </row>
    <row r="162" spans="1:8">
      <c r="A162" s="47"/>
      <c r="B162" s="47"/>
      <c r="C162" s="47"/>
      <c r="D162" s="47"/>
      <c r="E162" s="47"/>
      <c r="F162" s="47"/>
      <c r="G162" s="47"/>
      <c r="H162" s="64"/>
    </row>
  </sheetData>
  <mergeCells count="1">
    <mergeCell ref="A122:G122"/>
  </mergeCells>
  <dataValidations count="3">
    <dataValidation type="decimal" allowBlank="1" showInputMessage="1" showErrorMessage="1" errorTitle="Iznos" error="Format iznosa nije pravilno upisan!" sqref="G14 F4:F30 F33:F74 H4:H119 F76:F109 E90:E96">
      <formula1>0</formula1>
      <formula2>10000000000</formula2>
    </dataValidation>
    <dataValidation type="decimal" allowBlank="1" showInputMessage="1" showErrorMessage="1" errorTitle="Iznos" error="Iznos nije pravilnog formata!" sqref="E75:G75">
      <formula1>0</formula1>
      <formula2>10000000</formula2>
    </dataValidation>
    <dataValidation type="date" allowBlank="1" showInputMessage="1" showErrorMessage="1" errorTitle="Datum" error="Datum nije ispravno upisan!" sqref="D4:D30 D33:D109">
      <formula1>1</formula1>
      <formula2>109575</formula2>
    </dataValidation>
  </dataValidation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6"/>
  <sheetViews>
    <sheetView topLeftCell="A91" workbookViewId="0">
      <selection activeCell="A104" sqref="A104:B104"/>
    </sheetView>
  </sheetViews>
  <sheetFormatPr defaultRowHeight="12.75"/>
  <cols>
    <col min="1" max="1" width="13" style="70" customWidth="1"/>
    <col min="2" max="2" width="35.42578125" style="70" customWidth="1"/>
    <col min="3" max="3" width="54.7109375" style="70" customWidth="1"/>
    <col min="4" max="4" width="6.7109375" style="70" customWidth="1"/>
    <col min="5" max="5" width="13.7109375" style="70" customWidth="1"/>
    <col min="6" max="6" width="12.5703125" style="70" customWidth="1"/>
    <col min="7" max="7" width="12.28515625" style="70" customWidth="1"/>
    <col min="8" max="8" width="19.42578125" style="71" customWidth="1"/>
    <col min="9" max="16384" width="9.140625" style="70"/>
  </cols>
  <sheetData>
    <row r="1" spans="1:9" ht="52.5" customHeight="1">
      <c r="A1" s="122" t="s">
        <v>406</v>
      </c>
      <c r="B1" s="121"/>
      <c r="C1" s="120"/>
      <c r="D1" s="119"/>
      <c r="E1" s="118"/>
      <c r="F1" s="118"/>
      <c r="G1" s="101"/>
      <c r="H1" s="117"/>
      <c r="I1" s="101"/>
    </row>
    <row r="2" spans="1:9">
      <c r="A2" s="116">
        <v>1</v>
      </c>
      <c r="B2" s="115">
        <v>2</v>
      </c>
      <c r="C2" s="114">
        <v>3</v>
      </c>
      <c r="D2" s="29">
        <v>4</v>
      </c>
      <c r="E2" s="29">
        <v>5</v>
      </c>
      <c r="F2" s="29">
        <v>6</v>
      </c>
      <c r="G2" s="29">
        <v>7</v>
      </c>
      <c r="H2" s="60">
        <v>9</v>
      </c>
      <c r="I2" s="113"/>
    </row>
    <row r="3" spans="1:9" ht="64.5" customHeight="1">
      <c r="A3" s="11" t="s">
        <v>302</v>
      </c>
      <c r="B3" s="7" t="s">
        <v>303</v>
      </c>
      <c r="C3" s="4" t="s">
        <v>304</v>
      </c>
      <c r="D3" s="4" t="s">
        <v>305</v>
      </c>
      <c r="E3" s="13" t="s">
        <v>158</v>
      </c>
      <c r="F3" s="13" t="s">
        <v>306</v>
      </c>
      <c r="G3" s="68" t="s">
        <v>307</v>
      </c>
      <c r="H3" s="5" t="s">
        <v>348</v>
      </c>
      <c r="I3" s="113"/>
    </row>
    <row r="4" spans="1:9" ht="22.5" customHeight="1">
      <c r="A4" s="107" t="s">
        <v>0</v>
      </c>
      <c r="B4" s="106" t="s">
        <v>1</v>
      </c>
      <c r="C4" s="79" t="s">
        <v>312</v>
      </c>
      <c r="D4" s="99">
        <v>2015</v>
      </c>
      <c r="E4" s="102">
        <v>25000</v>
      </c>
      <c r="F4" s="108">
        <v>25000</v>
      </c>
      <c r="G4" s="102"/>
      <c r="H4" s="97">
        <f t="shared" ref="H4:H35" si="0">SUM(F4:G4)</f>
        <v>25000</v>
      </c>
      <c r="I4" s="101"/>
    </row>
    <row r="5" spans="1:9" ht="20.25" customHeight="1">
      <c r="A5" s="107" t="s">
        <v>4</v>
      </c>
      <c r="B5" s="106" t="s">
        <v>5</v>
      </c>
      <c r="C5" s="79" t="s">
        <v>313</v>
      </c>
      <c r="D5" s="99">
        <v>2015</v>
      </c>
      <c r="E5" s="102">
        <v>15000</v>
      </c>
      <c r="F5" s="108">
        <v>15000</v>
      </c>
      <c r="G5" s="102">
        <v>5974</v>
      </c>
      <c r="H5" s="97">
        <f t="shared" si="0"/>
        <v>20974</v>
      </c>
      <c r="I5" s="101"/>
    </row>
    <row r="6" spans="1:9" ht="21.75" customHeight="1">
      <c r="A6" s="107" t="s">
        <v>4</v>
      </c>
      <c r="B6" s="106" t="s">
        <v>6</v>
      </c>
      <c r="C6" s="79" t="s">
        <v>313</v>
      </c>
      <c r="D6" s="99">
        <v>2015</v>
      </c>
      <c r="E6" s="102">
        <v>10000</v>
      </c>
      <c r="F6" s="108">
        <v>10000</v>
      </c>
      <c r="G6" s="102"/>
      <c r="H6" s="97">
        <f t="shared" si="0"/>
        <v>10000</v>
      </c>
      <c r="I6" s="101"/>
    </row>
    <row r="7" spans="1:9" ht="19.5" customHeight="1">
      <c r="A7" s="107" t="s">
        <v>4</v>
      </c>
      <c r="B7" s="106" t="s">
        <v>7</v>
      </c>
      <c r="C7" s="79" t="s">
        <v>313</v>
      </c>
      <c r="D7" s="99">
        <v>2015</v>
      </c>
      <c r="E7" s="102">
        <v>10000</v>
      </c>
      <c r="F7" s="108">
        <v>10000</v>
      </c>
      <c r="G7" s="102"/>
      <c r="H7" s="97">
        <f t="shared" si="0"/>
        <v>10000</v>
      </c>
      <c r="I7" s="101"/>
    </row>
    <row r="8" spans="1:9" ht="21.75" customHeight="1">
      <c r="A8" s="107" t="s">
        <v>8</v>
      </c>
      <c r="B8" s="106" t="s">
        <v>9</v>
      </c>
      <c r="C8" s="79" t="s">
        <v>313</v>
      </c>
      <c r="D8" s="99">
        <v>2015</v>
      </c>
      <c r="E8" s="102">
        <v>30000</v>
      </c>
      <c r="F8" s="108">
        <v>30000</v>
      </c>
      <c r="G8" s="102">
        <v>14728.38</v>
      </c>
      <c r="H8" s="97">
        <f t="shared" si="0"/>
        <v>44728.38</v>
      </c>
      <c r="I8" s="101"/>
    </row>
    <row r="9" spans="1:9" ht="22.5" customHeight="1">
      <c r="A9" s="107" t="s">
        <v>10</v>
      </c>
      <c r="B9" s="106" t="s">
        <v>11</v>
      </c>
      <c r="C9" s="79" t="s">
        <v>313</v>
      </c>
      <c r="D9" s="99">
        <v>2015</v>
      </c>
      <c r="E9" s="102">
        <v>30000</v>
      </c>
      <c r="F9" s="108">
        <v>27000</v>
      </c>
      <c r="G9" s="102">
        <v>17474.72</v>
      </c>
      <c r="H9" s="97">
        <f t="shared" si="0"/>
        <v>44474.720000000001</v>
      </c>
      <c r="I9" s="101"/>
    </row>
    <row r="10" spans="1:9" ht="21" customHeight="1">
      <c r="A10" s="107" t="s">
        <v>12</v>
      </c>
      <c r="B10" s="106" t="s">
        <v>13</v>
      </c>
      <c r="C10" s="79" t="s">
        <v>313</v>
      </c>
      <c r="D10" s="99">
        <v>2015</v>
      </c>
      <c r="E10" s="102">
        <v>2000</v>
      </c>
      <c r="F10" s="108">
        <v>2000</v>
      </c>
      <c r="G10" s="102"/>
      <c r="H10" s="97">
        <f t="shared" si="0"/>
        <v>2000</v>
      </c>
      <c r="I10" s="101"/>
    </row>
    <row r="11" spans="1:9" ht="22.5" customHeight="1">
      <c r="A11" s="107" t="s">
        <v>189</v>
      </c>
      <c r="B11" s="106" t="s">
        <v>188</v>
      </c>
      <c r="C11" s="79" t="s">
        <v>313</v>
      </c>
      <c r="D11" s="99">
        <v>2015</v>
      </c>
      <c r="E11" s="102">
        <v>2000</v>
      </c>
      <c r="F11" s="108">
        <v>2000</v>
      </c>
      <c r="G11" s="102"/>
      <c r="H11" s="97">
        <f t="shared" si="0"/>
        <v>2000</v>
      </c>
      <c r="I11" s="101"/>
    </row>
    <row r="12" spans="1:9" ht="23.25" customHeight="1">
      <c r="A12" s="107" t="s">
        <v>187</v>
      </c>
      <c r="B12" s="106" t="s">
        <v>160</v>
      </c>
      <c r="C12" s="79" t="s">
        <v>313</v>
      </c>
      <c r="D12" s="99">
        <v>2015</v>
      </c>
      <c r="E12" s="102">
        <v>2000</v>
      </c>
      <c r="F12" s="108">
        <v>2000</v>
      </c>
      <c r="G12" s="102"/>
      <c r="H12" s="97">
        <f t="shared" si="0"/>
        <v>2000</v>
      </c>
      <c r="I12" s="101"/>
    </row>
    <row r="13" spans="1:9" ht="21" customHeight="1">
      <c r="A13" s="107" t="s">
        <v>22</v>
      </c>
      <c r="B13" s="106" t="s">
        <v>23</v>
      </c>
      <c r="C13" s="79" t="s">
        <v>313</v>
      </c>
      <c r="D13" s="99">
        <v>2015</v>
      </c>
      <c r="E13" s="102">
        <v>10000</v>
      </c>
      <c r="F13" s="108">
        <v>7500</v>
      </c>
      <c r="G13" s="102"/>
      <c r="H13" s="97">
        <f t="shared" si="0"/>
        <v>7500</v>
      </c>
      <c r="I13" s="101"/>
    </row>
    <row r="14" spans="1:9" ht="21.75" customHeight="1">
      <c r="A14" s="107" t="s">
        <v>24</v>
      </c>
      <c r="B14" s="106" t="s">
        <v>185</v>
      </c>
      <c r="C14" s="79" t="s">
        <v>313</v>
      </c>
      <c r="D14" s="99">
        <v>2015</v>
      </c>
      <c r="E14" s="102">
        <v>3000</v>
      </c>
      <c r="F14" s="108"/>
      <c r="G14" s="102"/>
      <c r="H14" s="97">
        <f t="shared" si="0"/>
        <v>0</v>
      </c>
      <c r="I14" s="101"/>
    </row>
    <row r="15" spans="1:9" ht="22.5" customHeight="1">
      <c r="A15" s="107" t="s">
        <v>25</v>
      </c>
      <c r="B15" s="106" t="s">
        <v>26</v>
      </c>
      <c r="C15" s="79" t="s">
        <v>313</v>
      </c>
      <c r="D15" s="99">
        <v>2015</v>
      </c>
      <c r="E15" s="102">
        <v>10000</v>
      </c>
      <c r="F15" s="108">
        <v>10000</v>
      </c>
      <c r="G15" s="102"/>
      <c r="H15" s="97">
        <f t="shared" si="0"/>
        <v>10000</v>
      </c>
      <c r="I15" s="101"/>
    </row>
    <row r="16" spans="1:9" ht="21" customHeight="1">
      <c r="A16" s="107" t="s">
        <v>29</v>
      </c>
      <c r="B16" s="106" t="s">
        <v>30</v>
      </c>
      <c r="C16" s="79" t="s">
        <v>313</v>
      </c>
      <c r="D16" s="99">
        <v>2015</v>
      </c>
      <c r="E16" s="102">
        <v>20000</v>
      </c>
      <c r="F16" s="108">
        <v>20000</v>
      </c>
      <c r="G16" s="102"/>
      <c r="H16" s="97">
        <f t="shared" si="0"/>
        <v>20000</v>
      </c>
      <c r="I16" s="101"/>
    </row>
    <row r="17" spans="1:9" ht="21" customHeight="1">
      <c r="A17" s="107" t="s">
        <v>31</v>
      </c>
      <c r="B17" s="106" t="s">
        <v>32</v>
      </c>
      <c r="C17" s="79" t="s">
        <v>313</v>
      </c>
      <c r="D17" s="99">
        <v>2015</v>
      </c>
      <c r="E17" s="102">
        <v>5000</v>
      </c>
      <c r="F17" s="108">
        <v>5000</v>
      </c>
      <c r="G17" s="102"/>
      <c r="H17" s="97">
        <f t="shared" si="0"/>
        <v>5000</v>
      </c>
      <c r="I17" s="101"/>
    </row>
    <row r="18" spans="1:9" ht="22.5" customHeight="1">
      <c r="A18" s="107" t="s">
        <v>224</v>
      </c>
      <c r="B18" s="106" t="s">
        <v>33</v>
      </c>
      <c r="C18" s="79" t="s">
        <v>313</v>
      </c>
      <c r="D18" s="99">
        <v>2015</v>
      </c>
      <c r="E18" s="102">
        <v>4000</v>
      </c>
      <c r="F18" s="108">
        <v>4000</v>
      </c>
      <c r="G18" s="102"/>
      <c r="H18" s="97">
        <f t="shared" si="0"/>
        <v>4000</v>
      </c>
      <c r="I18" s="101"/>
    </row>
    <row r="19" spans="1:9" ht="21.75" customHeight="1">
      <c r="A19" s="107" t="s">
        <v>34</v>
      </c>
      <c r="B19" s="106" t="s">
        <v>35</v>
      </c>
      <c r="C19" s="79" t="s">
        <v>313</v>
      </c>
      <c r="D19" s="99">
        <v>2015</v>
      </c>
      <c r="E19" s="102">
        <v>4000</v>
      </c>
      <c r="F19" s="108">
        <v>4000</v>
      </c>
      <c r="G19" s="102"/>
      <c r="H19" s="97">
        <f t="shared" si="0"/>
        <v>4000</v>
      </c>
      <c r="I19" s="101"/>
    </row>
    <row r="20" spans="1:9" ht="20.25" customHeight="1">
      <c r="A20" s="107" t="s">
        <v>38</v>
      </c>
      <c r="B20" s="106" t="s">
        <v>161</v>
      </c>
      <c r="C20" s="79" t="s">
        <v>313</v>
      </c>
      <c r="D20" s="99">
        <v>2015</v>
      </c>
      <c r="E20" s="102">
        <v>15000</v>
      </c>
      <c r="F20" s="108">
        <v>15000</v>
      </c>
      <c r="G20" s="102">
        <v>7000</v>
      </c>
      <c r="H20" s="97">
        <f t="shared" si="0"/>
        <v>22000</v>
      </c>
      <c r="I20" s="101"/>
    </row>
    <row r="21" spans="1:9" ht="21" customHeight="1">
      <c r="A21" s="107" t="s">
        <v>39</v>
      </c>
      <c r="B21" s="106" t="s">
        <v>40</v>
      </c>
      <c r="C21" s="79" t="s">
        <v>313</v>
      </c>
      <c r="D21" s="99">
        <v>2015</v>
      </c>
      <c r="E21" s="102">
        <v>20000</v>
      </c>
      <c r="F21" s="108">
        <v>20000</v>
      </c>
      <c r="G21" s="102"/>
      <c r="H21" s="97">
        <f t="shared" si="0"/>
        <v>20000</v>
      </c>
      <c r="I21" s="101"/>
    </row>
    <row r="22" spans="1:9" ht="22.5" customHeight="1">
      <c r="A22" s="107" t="s">
        <v>41</v>
      </c>
      <c r="B22" s="106" t="s">
        <v>42</v>
      </c>
      <c r="C22" s="79" t="s">
        <v>313</v>
      </c>
      <c r="D22" s="99">
        <v>2015</v>
      </c>
      <c r="E22" s="102">
        <v>10000</v>
      </c>
      <c r="F22" s="108">
        <v>10000</v>
      </c>
      <c r="G22" s="102">
        <v>6770</v>
      </c>
      <c r="H22" s="97">
        <f t="shared" si="0"/>
        <v>16770</v>
      </c>
      <c r="I22" s="101"/>
    </row>
    <row r="23" spans="1:9" ht="27" customHeight="1">
      <c r="A23" s="107" t="s">
        <v>43</v>
      </c>
      <c r="B23" s="106" t="s">
        <v>44</v>
      </c>
      <c r="C23" s="79" t="s">
        <v>313</v>
      </c>
      <c r="D23" s="99">
        <v>2015</v>
      </c>
      <c r="E23" s="102">
        <v>10000</v>
      </c>
      <c r="F23" s="108">
        <v>7000</v>
      </c>
      <c r="G23" s="102"/>
      <c r="H23" s="97">
        <f t="shared" si="0"/>
        <v>7000</v>
      </c>
      <c r="I23" s="101"/>
    </row>
    <row r="24" spans="1:9" ht="24.75" customHeight="1">
      <c r="A24" s="107" t="s">
        <v>45</v>
      </c>
      <c r="B24" s="106" t="s">
        <v>46</v>
      </c>
      <c r="C24" s="79" t="s">
        <v>373</v>
      </c>
      <c r="D24" s="99">
        <v>2015</v>
      </c>
      <c r="E24" s="102">
        <v>3000</v>
      </c>
      <c r="F24" s="108">
        <v>3000</v>
      </c>
      <c r="G24" s="102"/>
      <c r="H24" s="97">
        <f t="shared" si="0"/>
        <v>3000</v>
      </c>
      <c r="I24" s="101"/>
    </row>
    <row r="25" spans="1:9" ht="28.5" customHeight="1">
      <c r="A25" s="107" t="s">
        <v>127</v>
      </c>
      <c r="B25" s="106" t="s">
        <v>128</v>
      </c>
      <c r="C25" s="79" t="s">
        <v>313</v>
      </c>
      <c r="D25" s="99">
        <v>2015</v>
      </c>
      <c r="E25" s="102">
        <v>3000</v>
      </c>
      <c r="F25" s="108">
        <v>3000</v>
      </c>
      <c r="G25" s="102"/>
      <c r="H25" s="97">
        <f t="shared" si="0"/>
        <v>3000</v>
      </c>
      <c r="I25" s="101"/>
    </row>
    <row r="26" spans="1:9" ht="28.5" customHeight="1">
      <c r="A26" s="112" t="s">
        <v>405</v>
      </c>
      <c r="B26" s="106" t="s">
        <v>404</v>
      </c>
      <c r="C26" s="79" t="s">
        <v>313</v>
      </c>
      <c r="D26" s="99">
        <v>2015</v>
      </c>
      <c r="E26" s="102">
        <v>2000</v>
      </c>
      <c r="F26" s="108"/>
      <c r="G26" s="102"/>
      <c r="H26" s="97">
        <f t="shared" si="0"/>
        <v>0</v>
      </c>
      <c r="I26" s="101"/>
    </row>
    <row r="27" spans="1:9" ht="28.5" customHeight="1">
      <c r="A27" s="112" t="s">
        <v>190</v>
      </c>
      <c r="B27" s="106" t="s">
        <v>403</v>
      </c>
      <c r="C27" s="79" t="s">
        <v>402</v>
      </c>
      <c r="D27" s="99">
        <v>2015</v>
      </c>
      <c r="E27" s="102"/>
      <c r="F27" s="108"/>
      <c r="G27" s="102">
        <v>1500</v>
      </c>
      <c r="H27" s="97">
        <f t="shared" si="0"/>
        <v>1500</v>
      </c>
      <c r="I27" s="101"/>
    </row>
    <row r="28" spans="1:9" ht="21.75" customHeight="1">
      <c r="A28" s="107" t="s">
        <v>47</v>
      </c>
      <c r="B28" s="106" t="s">
        <v>48</v>
      </c>
      <c r="C28" s="79" t="s">
        <v>314</v>
      </c>
      <c r="D28" s="99">
        <v>2015</v>
      </c>
      <c r="E28" s="102">
        <v>80000</v>
      </c>
      <c r="F28" s="108">
        <v>80000</v>
      </c>
      <c r="G28" s="102">
        <v>825</v>
      </c>
      <c r="H28" s="97">
        <f t="shared" si="0"/>
        <v>80825</v>
      </c>
      <c r="I28" s="101"/>
    </row>
    <row r="29" spans="1:9" ht="29.25" customHeight="1">
      <c r="A29" s="107" t="s">
        <v>49</v>
      </c>
      <c r="B29" s="106" t="s">
        <v>50</v>
      </c>
      <c r="C29" s="79" t="s">
        <v>314</v>
      </c>
      <c r="D29" s="99">
        <v>2015</v>
      </c>
      <c r="E29" s="102">
        <v>65000</v>
      </c>
      <c r="F29" s="108">
        <v>65000</v>
      </c>
      <c r="G29" s="102">
        <v>5687.5</v>
      </c>
      <c r="H29" s="97">
        <f t="shared" si="0"/>
        <v>70687.5</v>
      </c>
      <c r="I29" s="101"/>
    </row>
    <row r="30" spans="1:9" ht="19.5" customHeight="1">
      <c r="A30" s="107" t="s">
        <v>51</v>
      </c>
      <c r="B30" s="106" t="s">
        <v>52</v>
      </c>
      <c r="C30" s="79" t="s">
        <v>314</v>
      </c>
      <c r="D30" s="99">
        <v>2015</v>
      </c>
      <c r="E30" s="102">
        <v>390000</v>
      </c>
      <c r="F30" s="108">
        <v>390000</v>
      </c>
      <c r="G30" s="102">
        <v>14150</v>
      </c>
      <c r="H30" s="97">
        <f t="shared" si="0"/>
        <v>404150</v>
      </c>
      <c r="I30" s="101"/>
    </row>
    <row r="31" spans="1:9" ht="18" customHeight="1">
      <c r="A31" s="107" t="s">
        <v>53</v>
      </c>
      <c r="B31" s="106" t="s">
        <v>54</v>
      </c>
      <c r="C31" s="79" t="s">
        <v>314</v>
      </c>
      <c r="D31" s="99">
        <v>2015</v>
      </c>
      <c r="E31" s="102">
        <v>40000</v>
      </c>
      <c r="F31" s="108">
        <v>40000</v>
      </c>
      <c r="G31" s="102"/>
      <c r="H31" s="97">
        <f t="shared" si="0"/>
        <v>40000</v>
      </c>
      <c r="I31" s="101"/>
    </row>
    <row r="32" spans="1:9" ht="18" customHeight="1">
      <c r="A32" s="107" t="s">
        <v>55</v>
      </c>
      <c r="B32" s="106" t="s">
        <v>56</v>
      </c>
      <c r="C32" s="79" t="s">
        <v>314</v>
      </c>
      <c r="D32" s="99">
        <v>2015</v>
      </c>
      <c r="E32" s="102">
        <v>160000</v>
      </c>
      <c r="F32" s="108">
        <v>160000</v>
      </c>
      <c r="G32" s="102"/>
      <c r="H32" s="97">
        <f t="shared" si="0"/>
        <v>160000</v>
      </c>
      <c r="I32" s="101"/>
    </row>
    <row r="33" spans="1:9" ht="19.5" customHeight="1">
      <c r="A33" s="107" t="s">
        <v>57</v>
      </c>
      <c r="B33" s="106" t="s">
        <v>58</v>
      </c>
      <c r="C33" s="79" t="s">
        <v>314</v>
      </c>
      <c r="D33" s="99">
        <v>2015</v>
      </c>
      <c r="E33" s="102">
        <v>50000</v>
      </c>
      <c r="F33" s="108">
        <v>50000</v>
      </c>
      <c r="G33" s="102"/>
      <c r="H33" s="97">
        <f t="shared" si="0"/>
        <v>50000</v>
      </c>
      <c r="I33" s="101"/>
    </row>
    <row r="34" spans="1:9" ht="21" customHeight="1">
      <c r="A34" s="107" t="s">
        <v>59</v>
      </c>
      <c r="B34" s="106" t="s">
        <v>60</v>
      </c>
      <c r="C34" s="79" t="s">
        <v>314</v>
      </c>
      <c r="D34" s="99">
        <v>2015</v>
      </c>
      <c r="E34" s="102">
        <v>35000</v>
      </c>
      <c r="F34" s="108">
        <v>35000</v>
      </c>
      <c r="G34" s="102">
        <v>40000</v>
      </c>
      <c r="H34" s="97">
        <f t="shared" si="0"/>
        <v>75000</v>
      </c>
      <c r="I34" s="101"/>
    </row>
    <row r="35" spans="1:9" ht="24.75" customHeight="1">
      <c r="A35" s="107" t="s">
        <v>63</v>
      </c>
      <c r="B35" s="106" t="s">
        <v>64</v>
      </c>
      <c r="C35" s="79" t="s">
        <v>314</v>
      </c>
      <c r="D35" s="99">
        <v>2015</v>
      </c>
      <c r="E35" s="102">
        <v>12000</v>
      </c>
      <c r="F35" s="108">
        <v>9500</v>
      </c>
      <c r="G35" s="102"/>
      <c r="H35" s="97">
        <f t="shared" si="0"/>
        <v>9500</v>
      </c>
      <c r="I35" s="101"/>
    </row>
    <row r="36" spans="1:9" ht="27" customHeight="1">
      <c r="A36" s="107" t="s">
        <v>219</v>
      </c>
      <c r="B36" s="106" t="s">
        <v>130</v>
      </c>
      <c r="C36" s="79" t="s">
        <v>314</v>
      </c>
      <c r="D36" s="99">
        <v>2015</v>
      </c>
      <c r="E36" s="102">
        <v>5000</v>
      </c>
      <c r="F36" s="108">
        <v>5000</v>
      </c>
      <c r="G36" s="102">
        <v>3000</v>
      </c>
      <c r="H36" s="97">
        <f t="shared" ref="H36:H67" si="1">SUM(F36:G36)</f>
        <v>8000</v>
      </c>
      <c r="I36" s="101"/>
    </row>
    <row r="37" spans="1:9" ht="24" customHeight="1">
      <c r="A37" s="107" t="s">
        <v>218</v>
      </c>
      <c r="B37" s="106" t="s">
        <v>129</v>
      </c>
      <c r="C37" s="79" t="s">
        <v>314</v>
      </c>
      <c r="D37" s="99">
        <v>2015</v>
      </c>
      <c r="E37" s="102">
        <v>5000</v>
      </c>
      <c r="F37" s="108">
        <v>5000</v>
      </c>
      <c r="G37" s="102"/>
      <c r="H37" s="97">
        <f t="shared" si="1"/>
        <v>5000</v>
      </c>
      <c r="I37" s="101"/>
    </row>
    <row r="38" spans="1:9" ht="22.5" customHeight="1">
      <c r="A38" s="107" t="s">
        <v>67</v>
      </c>
      <c r="B38" s="106" t="s">
        <v>68</v>
      </c>
      <c r="C38" s="79" t="s">
        <v>314</v>
      </c>
      <c r="D38" s="99">
        <v>2015</v>
      </c>
      <c r="E38" s="102">
        <v>5000</v>
      </c>
      <c r="F38" s="108">
        <v>5000</v>
      </c>
      <c r="G38" s="102"/>
      <c r="H38" s="97">
        <f t="shared" si="1"/>
        <v>5000</v>
      </c>
      <c r="I38" s="101"/>
    </row>
    <row r="39" spans="1:9" ht="24" customHeight="1">
      <c r="A39" s="107" t="s">
        <v>69</v>
      </c>
      <c r="B39" s="106" t="s">
        <v>70</v>
      </c>
      <c r="C39" s="79" t="s">
        <v>314</v>
      </c>
      <c r="D39" s="99">
        <v>2015</v>
      </c>
      <c r="E39" s="102">
        <v>40000</v>
      </c>
      <c r="F39" s="108">
        <v>40000</v>
      </c>
      <c r="G39" s="102">
        <v>23000</v>
      </c>
      <c r="H39" s="97">
        <f t="shared" si="1"/>
        <v>63000</v>
      </c>
      <c r="I39" s="101"/>
    </row>
    <row r="40" spans="1:9" ht="24.75" customHeight="1">
      <c r="A40" s="107" t="s">
        <v>71</v>
      </c>
      <c r="B40" s="106" t="s">
        <v>72</v>
      </c>
      <c r="C40" s="79" t="s">
        <v>314</v>
      </c>
      <c r="D40" s="99">
        <v>2015</v>
      </c>
      <c r="E40" s="102">
        <v>5000</v>
      </c>
      <c r="F40" s="108">
        <v>5000</v>
      </c>
      <c r="G40" s="102"/>
      <c r="H40" s="97">
        <f t="shared" si="1"/>
        <v>5000</v>
      </c>
      <c r="I40" s="101"/>
    </row>
    <row r="41" spans="1:9" ht="25.5" customHeight="1">
      <c r="A41" s="107" t="s">
        <v>75</v>
      </c>
      <c r="B41" s="106" t="s">
        <v>76</v>
      </c>
      <c r="C41" s="79" t="s">
        <v>314</v>
      </c>
      <c r="D41" s="99">
        <v>2015</v>
      </c>
      <c r="E41" s="102">
        <v>5000</v>
      </c>
      <c r="F41" s="108">
        <v>5000</v>
      </c>
      <c r="G41" s="102"/>
      <c r="H41" s="97">
        <f t="shared" si="1"/>
        <v>5000</v>
      </c>
      <c r="I41" s="101"/>
    </row>
    <row r="42" spans="1:9" ht="23.25" customHeight="1">
      <c r="A42" s="107" t="s">
        <v>77</v>
      </c>
      <c r="B42" s="106" t="s">
        <v>78</v>
      </c>
      <c r="C42" s="79" t="s">
        <v>314</v>
      </c>
      <c r="D42" s="99">
        <v>2015</v>
      </c>
      <c r="E42" s="102">
        <v>15000</v>
      </c>
      <c r="F42" s="108">
        <v>15000</v>
      </c>
      <c r="G42" s="102">
        <v>900</v>
      </c>
      <c r="H42" s="97">
        <f t="shared" si="1"/>
        <v>15900</v>
      </c>
      <c r="I42" s="101"/>
    </row>
    <row r="43" spans="1:9" ht="24.75" customHeight="1">
      <c r="A43" s="107" t="s">
        <v>79</v>
      </c>
      <c r="B43" s="106" t="s">
        <v>80</v>
      </c>
      <c r="C43" s="79" t="s">
        <v>314</v>
      </c>
      <c r="D43" s="99">
        <v>2015</v>
      </c>
      <c r="E43" s="102">
        <v>25000</v>
      </c>
      <c r="F43" s="108">
        <v>25000</v>
      </c>
      <c r="G43" s="102">
        <v>3560</v>
      </c>
      <c r="H43" s="97">
        <f t="shared" si="1"/>
        <v>28560</v>
      </c>
      <c r="I43" s="101"/>
    </row>
    <row r="44" spans="1:9" ht="22.5" customHeight="1">
      <c r="A44" s="107" t="s">
        <v>84</v>
      </c>
      <c r="B44" s="106" t="s">
        <v>85</v>
      </c>
      <c r="C44" s="79" t="s">
        <v>314</v>
      </c>
      <c r="D44" s="99">
        <v>2015</v>
      </c>
      <c r="E44" s="102">
        <v>35000</v>
      </c>
      <c r="F44" s="108">
        <v>35000</v>
      </c>
      <c r="G44" s="102"/>
      <c r="H44" s="97">
        <f t="shared" si="1"/>
        <v>35000</v>
      </c>
      <c r="I44" s="101"/>
    </row>
    <row r="45" spans="1:9" ht="21.75" customHeight="1">
      <c r="A45" s="107" t="s">
        <v>86</v>
      </c>
      <c r="B45" s="106" t="s">
        <v>87</v>
      </c>
      <c r="C45" s="79" t="s">
        <v>314</v>
      </c>
      <c r="D45" s="99">
        <v>2015</v>
      </c>
      <c r="E45" s="102">
        <v>10000</v>
      </c>
      <c r="F45" s="103"/>
      <c r="G45" s="104"/>
      <c r="H45" s="97">
        <f t="shared" si="1"/>
        <v>0</v>
      </c>
      <c r="I45" s="101"/>
    </row>
    <row r="46" spans="1:9" ht="25.5" customHeight="1">
      <c r="A46" s="107" t="s">
        <v>88</v>
      </c>
      <c r="B46" s="106" t="s">
        <v>89</v>
      </c>
      <c r="C46" s="79" t="s">
        <v>314</v>
      </c>
      <c r="D46" s="99">
        <v>2015</v>
      </c>
      <c r="E46" s="102">
        <v>15000</v>
      </c>
      <c r="F46" s="108">
        <v>15000</v>
      </c>
      <c r="G46" s="102"/>
      <c r="H46" s="97">
        <f t="shared" si="1"/>
        <v>15000</v>
      </c>
      <c r="I46" s="101"/>
    </row>
    <row r="47" spans="1:9" ht="28.5" customHeight="1">
      <c r="A47" s="107" t="s">
        <v>217</v>
      </c>
      <c r="B47" s="106" t="s">
        <v>159</v>
      </c>
      <c r="C47" s="79" t="s">
        <v>314</v>
      </c>
      <c r="D47" s="99">
        <v>2015</v>
      </c>
      <c r="E47" s="102">
        <v>25000</v>
      </c>
      <c r="F47" s="108">
        <v>25000</v>
      </c>
      <c r="G47" s="102">
        <v>5000</v>
      </c>
      <c r="H47" s="97">
        <f t="shared" si="1"/>
        <v>30000</v>
      </c>
      <c r="I47" s="101"/>
    </row>
    <row r="48" spans="1:9" ht="28.5" customHeight="1">
      <c r="A48" s="107" t="s">
        <v>371</v>
      </c>
      <c r="B48" s="106" t="s">
        <v>372</v>
      </c>
      <c r="C48" s="79" t="s">
        <v>314</v>
      </c>
      <c r="D48" s="99">
        <v>2015</v>
      </c>
      <c r="E48" s="102">
        <v>5000</v>
      </c>
      <c r="F48" s="108">
        <v>5000</v>
      </c>
      <c r="G48" s="102"/>
      <c r="H48" s="97">
        <f t="shared" si="1"/>
        <v>5000</v>
      </c>
      <c r="I48" s="101"/>
    </row>
    <row r="49" spans="1:9" ht="25.5" customHeight="1">
      <c r="A49" s="107">
        <v>43320920196</v>
      </c>
      <c r="B49" s="106" t="s">
        <v>90</v>
      </c>
      <c r="C49" s="79" t="s">
        <v>315</v>
      </c>
      <c r="D49" s="99">
        <v>2015</v>
      </c>
      <c r="E49" s="102">
        <v>70000</v>
      </c>
      <c r="F49" s="108">
        <v>70000</v>
      </c>
      <c r="G49" s="102">
        <v>2837.16</v>
      </c>
      <c r="H49" s="97">
        <f t="shared" si="1"/>
        <v>72837.16</v>
      </c>
      <c r="I49" s="101"/>
    </row>
    <row r="50" spans="1:9" ht="26.25" customHeight="1">
      <c r="A50" s="107" t="s">
        <v>91</v>
      </c>
      <c r="B50" s="106" t="s">
        <v>169</v>
      </c>
      <c r="C50" s="79" t="s">
        <v>315</v>
      </c>
      <c r="D50" s="99">
        <v>2015</v>
      </c>
      <c r="E50" s="102">
        <v>60000</v>
      </c>
      <c r="F50" s="108">
        <v>60000</v>
      </c>
      <c r="G50" s="102">
        <v>6000</v>
      </c>
      <c r="H50" s="97">
        <f t="shared" si="1"/>
        <v>66000</v>
      </c>
      <c r="I50" s="101"/>
    </row>
    <row r="51" spans="1:9" ht="25.5" customHeight="1">
      <c r="A51" s="107" t="s">
        <v>92</v>
      </c>
      <c r="B51" s="106" t="s">
        <v>93</v>
      </c>
      <c r="C51" s="79" t="s">
        <v>315</v>
      </c>
      <c r="D51" s="99">
        <v>2015</v>
      </c>
      <c r="E51" s="102">
        <v>15000</v>
      </c>
      <c r="F51" s="108">
        <v>15000</v>
      </c>
      <c r="G51" s="102"/>
      <c r="H51" s="97">
        <f t="shared" si="1"/>
        <v>15000</v>
      </c>
      <c r="I51" s="101"/>
    </row>
    <row r="52" spans="1:9" ht="26.25" customHeight="1">
      <c r="A52" s="107" t="s">
        <v>94</v>
      </c>
      <c r="B52" s="106" t="s">
        <v>95</v>
      </c>
      <c r="C52" s="79" t="s">
        <v>315</v>
      </c>
      <c r="D52" s="99">
        <v>2015</v>
      </c>
      <c r="E52" s="102">
        <v>22000</v>
      </c>
      <c r="F52" s="108">
        <v>22000</v>
      </c>
      <c r="G52" s="102"/>
      <c r="H52" s="97">
        <f t="shared" si="1"/>
        <v>22000</v>
      </c>
      <c r="I52" s="101"/>
    </row>
    <row r="53" spans="1:9" ht="29.25" customHeight="1">
      <c r="A53" s="107" t="s">
        <v>96</v>
      </c>
      <c r="B53" s="106" t="s">
        <v>97</v>
      </c>
      <c r="C53" s="79" t="s">
        <v>315</v>
      </c>
      <c r="D53" s="99">
        <v>2015</v>
      </c>
      <c r="E53" s="102">
        <v>20000</v>
      </c>
      <c r="F53" s="108">
        <v>20000</v>
      </c>
      <c r="G53" s="102">
        <v>3000</v>
      </c>
      <c r="H53" s="97">
        <f t="shared" si="1"/>
        <v>23000</v>
      </c>
      <c r="I53" s="101"/>
    </row>
    <row r="54" spans="1:9" ht="23.25" customHeight="1">
      <c r="A54" s="107" t="s">
        <v>132</v>
      </c>
      <c r="B54" s="106" t="s">
        <v>131</v>
      </c>
      <c r="C54" s="79" t="s">
        <v>315</v>
      </c>
      <c r="D54" s="99">
        <v>2015</v>
      </c>
      <c r="E54" s="102">
        <v>20000</v>
      </c>
      <c r="F54" s="108">
        <v>20000</v>
      </c>
      <c r="G54" s="102">
        <v>10000</v>
      </c>
      <c r="H54" s="97">
        <f t="shared" si="1"/>
        <v>30000</v>
      </c>
      <c r="I54" s="101"/>
    </row>
    <row r="55" spans="1:9" ht="27" customHeight="1">
      <c r="A55" s="107" t="s">
        <v>98</v>
      </c>
      <c r="B55" s="106" t="s">
        <v>244</v>
      </c>
      <c r="C55" s="79" t="s">
        <v>315</v>
      </c>
      <c r="D55" s="99">
        <v>2015</v>
      </c>
      <c r="E55" s="102">
        <v>15000</v>
      </c>
      <c r="F55" s="108">
        <v>12000</v>
      </c>
      <c r="G55" s="102">
        <v>6000</v>
      </c>
      <c r="H55" s="97">
        <f t="shared" si="1"/>
        <v>18000</v>
      </c>
      <c r="I55" s="101"/>
    </row>
    <row r="56" spans="1:9" ht="30" customHeight="1">
      <c r="A56" s="107" t="s">
        <v>216</v>
      </c>
      <c r="B56" s="106" t="s">
        <v>155</v>
      </c>
      <c r="C56" s="79" t="s">
        <v>315</v>
      </c>
      <c r="D56" s="99">
        <v>2015</v>
      </c>
      <c r="E56" s="102">
        <v>15000</v>
      </c>
      <c r="F56" s="108">
        <v>14000</v>
      </c>
      <c r="G56" s="102"/>
      <c r="H56" s="97">
        <f t="shared" si="1"/>
        <v>14000</v>
      </c>
      <c r="I56" s="101"/>
    </row>
    <row r="57" spans="1:9" ht="25.5" customHeight="1">
      <c r="A57" s="107" t="s">
        <v>215</v>
      </c>
      <c r="B57" s="106" t="s">
        <v>156</v>
      </c>
      <c r="C57" s="79" t="s">
        <v>315</v>
      </c>
      <c r="D57" s="99">
        <v>2015</v>
      </c>
      <c r="E57" s="102">
        <v>5000</v>
      </c>
      <c r="F57" s="108">
        <v>5000</v>
      </c>
      <c r="G57" s="102">
        <v>1000</v>
      </c>
      <c r="H57" s="97">
        <f t="shared" si="1"/>
        <v>6000</v>
      </c>
      <c r="I57" s="101"/>
    </row>
    <row r="58" spans="1:9" ht="27.75" customHeight="1">
      <c r="A58" s="107" t="s">
        <v>103</v>
      </c>
      <c r="B58" s="106" t="s">
        <v>104</v>
      </c>
      <c r="C58" s="79" t="s">
        <v>315</v>
      </c>
      <c r="D58" s="99">
        <v>2015</v>
      </c>
      <c r="E58" s="102">
        <v>2000</v>
      </c>
      <c r="F58" s="108"/>
      <c r="G58" s="102"/>
      <c r="H58" s="97">
        <f t="shared" si="1"/>
        <v>0</v>
      </c>
      <c r="I58" s="101"/>
    </row>
    <row r="59" spans="1:9" ht="23.25" customHeight="1">
      <c r="A59" s="107" t="s">
        <v>105</v>
      </c>
      <c r="B59" s="106" t="s">
        <v>177</v>
      </c>
      <c r="C59" s="79" t="s">
        <v>315</v>
      </c>
      <c r="D59" s="99">
        <v>2015</v>
      </c>
      <c r="E59" s="102">
        <v>13000</v>
      </c>
      <c r="F59" s="108">
        <v>13000</v>
      </c>
      <c r="G59" s="102"/>
      <c r="H59" s="97">
        <f t="shared" si="1"/>
        <v>13000</v>
      </c>
      <c r="I59" s="101"/>
    </row>
    <row r="60" spans="1:9" ht="28.5" customHeight="1">
      <c r="A60" s="107" t="s">
        <v>108</v>
      </c>
      <c r="B60" s="106" t="s">
        <v>109</v>
      </c>
      <c r="C60" s="79" t="s">
        <v>315</v>
      </c>
      <c r="D60" s="99">
        <v>2015</v>
      </c>
      <c r="E60" s="102">
        <v>6000</v>
      </c>
      <c r="F60" s="108">
        <v>6000</v>
      </c>
      <c r="G60" s="102"/>
      <c r="H60" s="97">
        <f t="shared" si="1"/>
        <v>6000</v>
      </c>
      <c r="I60" s="101"/>
    </row>
    <row r="61" spans="1:9" ht="26.25" customHeight="1">
      <c r="A61" s="107" t="s">
        <v>139</v>
      </c>
      <c r="B61" s="106" t="s">
        <v>140</v>
      </c>
      <c r="C61" s="79" t="s">
        <v>315</v>
      </c>
      <c r="D61" s="99">
        <v>2015</v>
      </c>
      <c r="E61" s="102">
        <v>15000</v>
      </c>
      <c r="F61" s="108">
        <v>15000</v>
      </c>
      <c r="G61" s="102">
        <v>6000</v>
      </c>
      <c r="H61" s="97">
        <f t="shared" si="1"/>
        <v>21000</v>
      </c>
      <c r="I61" s="101"/>
    </row>
    <row r="62" spans="1:9" ht="26.25" customHeight="1">
      <c r="A62" s="107" t="s">
        <v>295</v>
      </c>
      <c r="B62" s="106" t="s">
        <v>281</v>
      </c>
      <c r="C62" s="79" t="s">
        <v>315</v>
      </c>
      <c r="D62" s="99">
        <v>2015</v>
      </c>
      <c r="E62" s="102">
        <v>8000</v>
      </c>
      <c r="F62" s="108">
        <v>8000</v>
      </c>
      <c r="G62" s="102">
        <v>3000</v>
      </c>
      <c r="H62" s="97">
        <f t="shared" si="1"/>
        <v>11000</v>
      </c>
      <c r="I62" s="101"/>
    </row>
    <row r="63" spans="1:9" ht="29.25" customHeight="1">
      <c r="A63" s="107" t="s">
        <v>145</v>
      </c>
      <c r="B63" s="106" t="s">
        <v>146</v>
      </c>
      <c r="C63" s="79" t="s">
        <v>315</v>
      </c>
      <c r="D63" s="99">
        <v>2015</v>
      </c>
      <c r="E63" s="102">
        <v>4000</v>
      </c>
      <c r="F63" s="108">
        <v>4000</v>
      </c>
      <c r="G63" s="102"/>
      <c r="H63" s="97">
        <f t="shared" si="1"/>
        <v>4000</v>
      </c>
      <c r="I63" s="101"/>
    </row>
    <row r="64" spans="1:9" ht="28.5" customHeight="1">
      <c r="A64" s="107" t="s">
        <v>148</v>
      </c>
      <c r="B64" s="106" t="s">
        <v>395</v>
      </c>
      <c r="C64" s="79" t="s">
        <v>315</v>
      </c>
      <c r="D64" s="99">
        <v>2015</v>
      </c>
      <c r="E64" s="110">
        <v>15000</v>
      </c>
      <c r="F64" s="111">
        <v>15000</v>
      </c>
      <c r="G64" s="110">
        <v>40177</v>
      </c>
      <c r="H64" s="109">
        <f t="shared" si="1"/>
        <v>55177</v>
      </c>
      <c r="I64" s="101"/>
    </row>
    <row r="65" spans="1:9" ht="28.5" customHeight="1">
      <c r="A65" s="107" t="s">
        <v>151</v>
      </c>
      <c r="B65" s="106" t="s">
        <v>152</v>
      </c>
      <c r="C65" s="79" t="s">
        <v>315</v>
      </c>
      <c r="D65" s="99">
        <v>2015</v>
      </c>
      <c r="E65" s="102">
        <v>15000</v>
      </c>
      <c r="F65" s="108">
        <v>15000</v>
      </c>
      <c r="G65" s="102">
        <v>10000</v>
      </c>
      <c r="H65" s="97">
        <f t="shared" si="1"/>
        <v>25000</v>
      </c>
      <c r="I65" s="101"/>
    </row>
    <row r="66" spans="1:9" ht="28.5" customHeight="1">
      <c r="A66" s="107" t="s">
        <v>110</v>
      </c>
      <c r="B66" s="106" t="s">
        <v>111</v>
      </c>
      <c r="C66" s="79" t="s">
        <v>316</v>
      </c>
      <c r="D66" s="99">
        <v>2015</v>
      </c>
      <c r="E66" s="102">
        <v>47000</v>
      </c>
      <c r="F66" s="108">
        <v>47050</v>
      </c>
      <c r="G66" s="102">
        <v>7000</v>
      </c>
      <c r="H66" s="97">
        <f t="shared" si="1"/>
        <v>54050</v>
      </c>
      <c r="I66" s="101"/>
    </row>
    <row r="67" spans="1:9" ht="27" customHeight="1">
      <c r="A67" s="107" t="s">
        <v>112</v>
      </c>
      <c r="B67" s="106" t="s">
        <v>182</v>
      </c>
      <c r="C67" s="79" t="s">
        <v>316</v>
      </c>
      <c r="D67" s="99">
        <v>2015</v>
      </c>
      <c r="E67" s="102">
        <v>25000</v>
      </c>
      <c r="F67" s="108">
        <v>25000</v>
      </c>
      <c r="G67" s="102"/>
      <c r="H67" s="97">
        <f t="shared" si="1"/>
        <v>25000</v>
      </c>
      <c r="I67" s="101"/>
    </row>
    <row r="68" spans="1:9" ht="33.75" customHeight="1">
      <c r="A68" s="107" t="s">
        <v>135</v>
      </c>
      <c r="B68" s="106" t="s">
        <v>136</v>
      </c>
      <c r="C68" s="79" t="s">
        <v>316</v>
      </c>
      <c r="D68" s="99">
        <v>2015</v>
      </c>
      <c r="E68" s="102">
        <v>15000</v>
      </c>
      <c r="F68" s="108">
        <v>15000</v>
      </c>
      <c r="G68" s="102">
        <v>8715.9500000000007</v>
      </c>
      <c r="H68" s="97">
        <f t="shared" ref="H68:H99" si="2">SUM(F68:G68)</f>
        <v>23715.95</v>
      </c>
      <c r="I68" s="101"/>
    </row>
    <row r="69" spans="1:9" ht="33" customHeight="1">
      <c r="A69" s="107" t="s">
        <v>113</v>
      </c>
      <c r="B69" s="106" t="s">
        <v>114</v>
      </c>
      <c r="C69" s="79" t="s">
        <v>316</v>
      </c>
      <c r="D69" s="99">
        <v>2015</v>
      </c>
      <c r="E69" s="102">
        <v>5000</v>
      </c>
      <c r="F69" s="108">
        <v>5000</v>
      </c>
      <c r="G69" s="102"/>
      <c r="H69" s="97">
        <f t="shared" si="2"/>
        <v>5000</v>
      </c>
      <c r="I69" s="101"/>
    </row>
    <row r="70" spans="1:9" ht="25.5" customHeight="1">
      <c r="A70" s="107" t="s">
        <v>213</v>
      </c>
      <c r="B70" s="106" t="s">
        <v>167</v>
      </c>
      <c r="C70" s="79" t="s">
        <v>316</v>
      </c>
      <c r="D70" s="99">
        <v>2015</v>
      </c>
      <c r="E70" s="102">
        <v>5000</v>
      </c>
      <c r="F70" s="108">
        <v>5000</v>
      </c>
      <c r="G70" s="102"/>
      <c r="H70" s="97">
        <f t="shared" si="2"/>
        <v>5000</v>
      </c>
      <c r="I70" s="101"/>
    </row>
    <row r="71" spans="1:9" ht="25.5" customHeight="1">
      <c r="A71" s="107" t="s">
        <v>297</v>
      </c>
      <c r="B71" s="106" t="s">
        <v>280</v>
      </c>
      <c r="C71" s="79" t="s">
        <v>316</v>
      </c>
      <c r="D71" s="99">
        <v>2015</v>
      </c>
      <c r="E71" s="102">
        <v>5000</v>
      </c>
      <c r="F71" s="108">
        <v>5000</v>
      </c>
      <c r="G71" s="102"/>
      <c r="H71" s="97">
        <f t="shared" si="2"/>
        <v>5000</v>
      </c>
      <c r="I71" s="101"/>
    </row>
    <row r="72" spans="1:9" ht="27" customHeight="1">
      <c r="A72" s="107" t="s">
        <v>137</v>
      </c>
      <c r="B72" s="106" t="s">
        <v>138</v>
      </c>
      <c r="C72" s="79" t="s">
        <v>316</v>
      </c>
      <c r="D72" s="99">
        <v>2015</v>
      </c>
      <c r="E72" s="102">
        <v>10000</v>
      </c>
      <c r="F72" s="108">
        <v>10000</v>
      </c>
      <c r="G72" s="102"/>
      <c r="H72" s="97">
        <f t="shared" si="2"/>
        <v>10000</v>
      </c>
      <c r="I72" s="101"/>
    </row>
    <row r="73" spans="1:9" ht="32.25" customHeight="1">
      <c r="A73" s="107" t="s">
        <v>133</v>
      </c>
      <c r="B73" s="106" t="s">
        <v>134</v>
      </c>
      <c r="C73" s="79" t="s">
        <v>316</v>
      </c>
      <c r="D73" s="99">
        <v>2015</v>
      </c>
      <c r="E73" s="102">
        <v>30000</v>
      </c>
      <c r="F73" s="108">
        <v>30000</v>
      </c>
      <c r="G73" s="102"/>
      <c r="H73" s="97">
        <f t="shared" si="2"/>
        <v>30000</v>
      </c>
      <c r="I73" s="101"/>
    </row>
    <row r="74" spans="1:9" ht="30" customHeight="1">
      <c r="A74" s="107" t="s">
        <v>207</v>
      </c>
      <c r="B74" s="106" t="s">
        <v>165</v>
      </c>
      <c r="C74" s="79" t="s">
        <v>316</v>
      </c>
      <c r="D74" s="99">
        <v>2015</v>
      </c>
      <c r="E74" s="102">
        <v>3000</v>
      </c>
      <c r="F74" s="108">
        <v>3000</v>
      </c>
      <c r="G74" s="102"/>
      <c r="H74" s="97">
        <f t="shared" si="2"/>
        <v>3000</v>
      </c>
      <c r="I74" s="101"/>
    </row>
    <row r="75" spans="1:9" ht="30" customHeight="1">
      <c r="A75" s="107" t="s">
        <v>117</v>
      </c>
      <c r="B75" s="106" t="s">
        <v>118</v>
      </c>
      <c r="C75" s="79" t="s">
        <v>318</v>
      </c>
      <c r="D75" s="99">
        <v>2015</v>
      </c>
      <c r="E75" s="102">
        <v>10000</v>
      </c>
      <c r="F75" s="108">
        <v>10000</v>
      </c>
      <c r="G75" s="102"/>
      <c r="H75" s="97">
        <f t="shared" si="2"/>
        <v>10000</v>
      </c>
      <c r="I75" s="101"/>
    </row>
    <row r="76" spans="1:9" ht="28.5" customHeight="1">
      <c r="A76" s="107" t="s">
        <v>119</v>
      </c>
      <c r="B76" s="106" t="s">
        <v>120</v>
      </c>
      <c r="C76" s="79" t="s">
        <v>318</v>
      </c>
      <c r="D76" s="99">
        <v>2015</v>
      </c>
      <c r="E76" s="102">
        <v>10000</v>
      </c>
      <c r="F76" s="108">
        <v>10000</v>
      </c>
      <c r="G76" s="102"/>
      <c r="H76" s="97">
        <f t="shared" si="2"/>
        <v>10000</v>
      </c>
      <c r="I76" s="101"/>
    </row>
    <row r="77" spans="1:9" ht="31.5" customHeight="1">
      <c r="A77" s="107" t="s">
        <v>141</v>
      </c>
      <c r="B77" s="106" t="s">
        <v>123</v>
      </c>
      <c r="C77" s="79" t="s">
        <v>318</v>
      </c>
      <c r="D77" s="99">
        <v>2015</v>
      </c>
      <c r="E77" s="102">
        <v>55000</v>
      </c>
      <c r="F77" s="108">
        <v>55000</v>
      </c>
      <c r="G77" s="102">
        <v>21990</v>
      </c>
      <c r="H77" s="97">
        <f t="shared" si="2"/>
        <v>76990</v>
      </c>
      <c r="I77" s="101"/>
    </row>
    <row r="78" spans="1:9" ht="36" customHeight="1">
      <c r="A78" s="107" t="s">
        <v>208</v>
      </c>
      <c r="B78" s="106" t="s">
        <v>173</v>
      </c>
      <c r="C78" s="79" t="s">
        <v>318</v>
      </c>
      <c r="D78" s="99">
        <v>2015</v>
      </c>
      <c r="E78" s="102">
        <v>10000</v>
      </c>
      <c r="F78" s="108">
        <v>10000</v>
      </c>
      <c r="G78" s="102">
        <v>2000</v>
      </c>
      <c r="H78" s="97">
        <f t="shared" si="2"/>
        <v>12000</v>
      </c>
      <c r="I78" s="101"/>
    </row>
    <row r="79" spans="1:9" ht="29.25" customHeight="1">
      <c r="A79" s="107" t="s">
        <v>209</v>
      </c>
      <c r="B79" s="106" t="s">
        <v>168</v>
      </c>
      <c r="C79" s="79" t="s">
        <v>318</v>
      </c>
      <c r="D79" s="99">
        <v>2015</v>
      </c>
      <c r="E79" s="102">
        <v>8000</v>
      </c>
      <c r="F79" s="108">
        <v>8000</v>
      </c>
      <c r="G79" s="102"/>
      <c r="H79" s="97">
        <f t="shared" si="2"/>
        <v>8000</v>
      </c>
      <c r="I79" s="101"/>
    </row>
    <row r="80" spans="1:9" ht="30.75" customHeight="1">
      <c r="A80" s="107" t="s">
        <v>232</v>
      </c>
      <c r="B80" s="106" t="s">
        <v>226</v>
      </c>
      <c r="C80" s="79" t="s">
        <v>239</v>
      </c>
      <c r="D80" s="99">
        <v>2015</v>
      </c>
      <c r="E80" s="108">
        <v>12250</v>
      </c>
      <c r="F80" s="108">
        <v>12250</v>
      </c>
      <c r="G80" s="102"/>
      <c r="H80" s="97">
        <f t="shared" si="2"/>
        <v>12250</v>
      </c>
      <c r="I80" s="101"/>
    </row>
    <row r="81" spans="1:9" ht="32.25" customHeight="1">
      <c r="A81" s="107" t="s">
        <v>236</v>
      </c>
      <c r="B81" s="106" t="s">
        <v>227</v>
      </c>
      <c r="C81" s="79" t="s">
        <v>239</v>
      </c>
      <c r="D81" s="99">
        <v>2015</v>
      </c>
      <c r="E81" s="108">
        <v>14000</v>
      </c>
      <c r="F81" s="108">
        <v>14000</v>
      </c>
      <c r="G81" s="102"/>
      <c r="H81" s="97">
        <f t="shared" si="2"/>
        <v>14000</v>
      </c>
      <c r="I81" s="101"/>
    </row>
    <row r="82" spans="1:9" ht="34.5" customHeight="1">
      <c r="A82" s="107" t="s">
        <v>234</v>
      </c>
      <c r="B82" s="106" t="s">
        <v>228</v>
      </c>
      <c r="C82" s="79" t="s">
        <v>239</v>
      </c>
      <c r="D82" s="99">
        <v>2015</v>
      </c>
      <c r="E82" s="108">
        <v>14700</v>
      </c>
      <c r="F82" s="108">
        <v>14700</v>
      </c>
      <c r="G82" s="102"/>
      <c r="H82" s="97">
        <f t="shared" si="2"/>
        <v>14700</v>
      </c>
      <c r="I82" s="101"/>
    </row>
    <row r="83" spans="1:9" ht="30.75" customHeight="1">
      <c r="A83" s="107" t="s">
        <v>233</v>
      </c>
      <c r="B83" s="106" t="s">
        <v>229</v>
      </c>
      <c r="C83" s="79" t="s">
        <v>239</v>
      </c>
      <c r="D83" s="99">
        <v>2015</v>
      </c>
      <c r="E83" s="108">
        <v>7000</v>
      </c>
      <c r="F83" s="108">
        <v>7000</v>
      </c>
      <c r="G83" s="102"/>
      <c r="H83" s="97">
        <f t="shared" si="2"/>
        <v>7000</v>
      </c>
      <c r="I83" s="101"/>
    </row>
    <row r="84" spans="1:9" ht="28.5" customHeight="1">
      <c r="A84" s="107" t="s">
        <v>357</v>
      </c>
      <c r="B84" s="106" t="s">
        <v>279</v>
      </c>
      <c r="C84" s="79" t="s">
        <v>239</v>
      </c>
      <c r="D84" s="99">
        <v>2015</v>
      </c>
      <c r="E84" s="108">
        <v>7700</v>
      </c>
      <c r="F84" s="108">
        <v>7700</v>
      </c>
      <c r="G84" s="102"/>
      <c r="H84" s="97">
        <f t="shared" si="2"/>
        <v>7700</v>
      </c>
      <c r="I84" s="101"/>
    </row>
    <row r="85" spans="1:9" ht="32.25" customHeight="1">
      <c r="A85" s="107" t="s">
        <v>301</v>
      </c>
      <c r="B85" s="106" t="s">
        <v>278</v>
      </c>
      <c r="C85" s="79" t="s">
        <v>239</v>
      </c>
      <c r="D85" s="99">
        <v>2015</v>
      </c>
      <c r="E85" s="108">
        <v>5250</v>
      </c>
      <c r="F85" s="108">
        <v>5250</v>
      </c>
      <c r="G85" s="102"/>
      <c r="H85" s="97">
        <f t="shared" si="2"/>
        <v>5250</v>
      </c>
      <c r="I85" s="101"/>
    </row>
    <row r="86" spans="1:9" ht="32.25" customHeight="1">
      <c r="A86" s="107" t="s">
        <v>390</v>
      </c>
      <c r="B86" s="106" t="s">
        <v>367</v>
      </c>
      <c r="C86" s="79" t="s">
        <v>239</v>
      </c>
      <c r="D86" s="99">
        <v>2015</v>
      </c>
      <c r="E86" s="108">
        <v>5250</v>
      </c>
      <c r="F86" s="108">
        <v>5250</v>
      </c>
      <c r="G86" s="102"/>
      <c r="H86" s="97">
        <f t="shared" si="2"/>
        <v>5250</v>
      </c>
      <c r="I86" s="101"/>
    </row>
    <row r="87" spans="1:9" ht="32.25" customHeight="1">
      <c r="A87" s="107" t="s">
        <v>391</v>
      </c>
      <c r="B87" s="106" t="s">
        <v>368</v>
      </c>
      <c r="C87" s="79" t="s">
        <v>239</v>
      </c>
      <c r="D87" s="99">
        <v>2015</v>
      </c>
      <c r="E87" s="108">
        <v>1750</v>
      </c>
      <c r="F87" s="108">
        <v>1750</v>
      </c>
      <c r="G87" s="102"/>
      <c r="H87" s="97">
        <f t="shared" si="2"/>
        <v>1750</v>
      </c>
      <c r="I87" s="101"/>
    </row>
    <row r="88" spans="1:9" ht="33" customHeight="1">
      <c r="A88" s="107" t="s">
        <v>235</v>
      </c>
      <c r="B88" s="106" t="s">
        <v>231</v>
      </c>
      <c r="C88" s="79" t="s">
        <v>239</v>
      </c>
      <c r="D88" s="99">
        <v>2015</v>
      </c>
      <c r="E88" s="108">
        <v>36400</v>
      </c>
      <c r="F88" s="108">
        <v>36400</v>
      </c>
      <c r="G88" s="102"/>
      <c r="H88" s="97">
        <f t="shared" si="2"/>
        <v>36400</v>
      </c>
      <c r="I88" s="101"/>
    </row>
    <row r="89" spans="1:9" ht="26.25" customHeight="1">
      <c r="A89" s="107" t="s">
        <v>211</v>
      </c>
      <c r="B89" s="106" t="s">
        <v>172</v>
      </c>
      <c r="C89" s="79"/>
      <c r="D89" s="99">
        <v>2015</v>
      </c>
      <c r="E89" s="104"/>
      <c r="F89" s="103"/>
      <c r="G89" s="102">
        <v>12562</v>
      </c>
      <c r="H89" s="97">
        <f t="shared" si="2"/>
        <v>12562</v>
      </c>
      <c r="I89" s="101"/>
    </row>
    <row r="90" spans="1:9" ht="36.75" customHeight="1">
      <c r="A90" s="107" t="s">
        <v>204</v>
      </c>
      <c r="B90" s="106" t="s">
        <v>184</v>
      </c>
      <c r="C90" s="105" t="s">
        <v>284</v>
      </c>
      <c r="D90" s="99">
        <v>2015</v>
      </c>
      <c r="E90" s="102">
        <v>380000</v>
      </c>
      <c r="F90" s="108">
        <v>380000</v>
      </c>
      <c r="G90" s="102"/>
      <c r="H90" s="97">
        <f t="shared" si="2"/>
        <v>380000</v>
      </c>
      <c r="I90" s="101"/>
    </row>
    <row r="91" spans="1:9" ht="38.25" customHeight="1">
      <c r="A91" s="107" t="s">
        <v>240</v>
      </c>
      <c r="B91" s="106" t="s">
        <v>241</v>
      </c>
      <c r="C91" s="79"/>
      <c r="D91" s="99">
        <v>2015</v>
      </c>
      <c r="E91" s="102">
        <v>56000</v>
      </c>
      <c r="F91" s="108">
        <v>56000</v>
      </c>
      <c r="G91" s="102"/>
      <c r="H91" s="97">
        <f t="shared" si="2"/>
        <v>56000</v>
      </c>
      <c r="I91" s="101"/>
    </row>
    <row r="92" spans="1:9" ht="24" customHeight="1">
      <c r="A92" s="107" t="s">
        <v>198</v>
      </c>
      <c r="B92" s="106" t="s">
        <v>186</v>
      </c>
      <c r="C92" s="105" t="s">
        <v>331</v>
      </c>
      <c r="D92" s="99">
        <v>2015</v>
      </c>
      <c r="E92" s="102">
        <v>120000</v>
      </c>
      <c r="F92" s="108">
        <v>120000</v>
      </c>
      <c r="G92" s="102">
        <v>3000</v>
      </c>
      <c r="H92" s="97">
        <f t="shared" si="2"/>
        <v>123000</v>
      </c>
      <c r="I92" s="101"/>
    </row>
    <row r="93" spans="1:9" ht="26.25" customHeight="1">
      <c r="A93" s="107" t="s">
        <v>298</v>
      </c>
      <c r="B93" s="106" t="s">
        <v>249</v>
      </c>
      <c r="C93" s="105" t="s">
        <v>325</v>
      </c>
      <c r="D93" s="99">
        <v>2015</v>
      </c>
      <c r="E93" s="104"/>
      <c r="F93" s="103"/>
      <c r="G93" s="102">
        <v>2000</v>
      </c>
      <c r="H93" s="97">
        <f t="shared" si="2"/>
        <v>2000</v>
      </c>
      <c r="I93" s="101"/>
    </row>
    <row r="94" spans="1:9" ht="23.25" customHeight="1">
      <c r="A94" s="107" t="s">
        <v>288</v>
      </c>
      <c r="B94" s="106" t="s">
        <v>255</v>
      </c>
      <c r="C94" s="105" t="s">
        <v>256</v>
      </c>
      <c r="D94" s="99">
        <v>2015</v>
      </c>
      <c r="E94" s="104"/>
      <c r="F94" s="103"/>
      <c r="G94" s="102">
        <v>1000</v>
      </c>
      <c r="H94" s="97">
        <f t="shared" si="2"/>
        <v>1000</v>
      </c>
      <c r="I94" s="101"/>
    </row>
    <row r="95" spans="1:9" ht="23.25" customHeight="1">
      <c r="A95" s="107" t="s">
        <v>203</v>
      </c>
      <c r="B95" s="106" t="s">
        <v>181</v>
      </c>
      <c r="C95" s="105" t="s">
        <v>248</v>
      </c>
      <c r="D95" s="99">
        <v>2015</v>
      </c>
      <c r="E95" s="104"/>
      <c r="F95" s="103"/>
      <c r="G95" s="102">
        <v>2000</v>
      </c>
      <c r="H95" s="97">
        <f t="shared" si="2"/>
        <v>2000</v>
      </c>
      <c r="I95" s="101"/>
    </row>
    <row r="96" spans="1:9" ht="24.75" customHeight="1">
      <c r="A96" s="107" t="s">
        <v>352</v>
      </c>
      <c r="B96" s="106" t="s">
        <v>328</v>
      </c>
      <c r="C96" s="105" t="s">
        <v>329</v>
      </c>
      <c r="D96" s="99">
        <v>2015</v>
      </c>
      <c r="E96" s="104"/>
      <c r="F96" s="103"/>
      <c r="G96" s="102">
        <v>2000</v>
      </c>
      <c r="H96" s="97">
        <f t="shared" si="2"/>
        <v>2000</v>
      </c>
      <c r="I96" s="101"/>
    </row>
    <row r="97" spans="1:9" ht="30.75" customHeight="1">
      <c r="A97" s="107" t="s">
        <v>289</v>
      </c>
      <c r="B97" s="106" t="s">
        <v>260</v>
      </c>
      <c r="C97" s="105" t="s">
        <v>143</v>
      </c>
      <c r="D97" s="99">
        <v>2015</v>
      </c>
      <c r="E97" s="102">
        <v>5000</v>
      </c>
      <c r="F97" s="108">
        <v>5000</v>
      </c>
      <c r="G97" s="102"/>
      <c r="H97" s="97">
        <f t="shared" si="2"/>
        <v>5000</v>
      </c>
      <c r="I97" s="101"/>
    </row>
    <row r="98" spans="1:9" ht="26.25" customHeight="1">
      <c r="A98" s="107" t="s">
        <v>292</v>
      </c>
      <c r="B98" s="106" t="s">
        <v>272</v>
      </c>
      <c r="C98" s="105" t="s">
        <v>273</v>
      </c>
      <c r="D98" s="99">
        <v>2015</v>
      </c>
      <c r="E98" s="104"/>
      <c r="F98" s="103"/>
      <c r="G98" s="102">
        <v>3000</v>
      </c>
      <c r="H98" s="97">
        <f t="shared" si="2"/>
        <v>3000</v>
      </c>
      <c r="I98" s="101"/>
    </row>
    <row r="99" spans="1:9" ht="27" customHeight="1">
      <c r="A99" s="107" t="s">
        <v>294</v>
      </c>
      <c r="B99" s="106" t="s">
        <v>276</v>
      </c>
      <c r="C99" s="105" t="s">
        <v>277</v>
      </c>
      <c r="D99" s="99">
        <v>2015</v>
      </c>
      <c r="E99" s="104"/>
      <c r="F99" s="103"/>
      <c r="G99" s="102">
        <v>2000</v>
      </c>
      <c r="H99" s="97">
        <f t="shared" si="2"/>
        <v>2000</v>
      </c>
      <c r="I99" s="101"/>
    </row>
    <row r="100" spans="1:9" ht="29.25" customHeight="1">
      <c r="A100" s="89">
        <v>99420440852</v>
      </c>
      <c r="B100" s="100" t="s">
        <v>341</v>
      </c>
      <c r="C100" s="78" t="s">
        <v>342</v>
      </c>
      <c r="D100" s="99">
        <v>2015</v>
      </c>
      <c r="E100" s="98"/>
      <c r="F100" s="98"/>
      <c r="G100" s="84">
        <v>74000</v>
      </c>
      <c r="H100" s="97">
        <f t="shared" ref="H100:H114" si="3">SUM(F100:G100)</f>
        <v>74000</v>
      </c>
    </row>
    <row r="101" spans="1:9" ht="21" customHeight="1">
      <c r="A101" s="89">
        <v>35628238969</v>
      </c>
      <c r="B101" s="100" t="s">
        <v>343</v>
      </c>
      <c r="C101" s="78" t="s">
        <v>344</v>
      </c>
      <c r="D101" s="99">
        <v>2015</v>
      </c>
      <c r="E101" s="98"/>
      <c r="F101" s="98"/>
      <c r="G101" s="84">
        <v>7969.78</v>
      </c>
      <c r="H101" s="97">
        <f t="shared" si="3"/>
        <v>7969.78</v>
      </c>
    </row>
    <row r="102" spans="1:9" ht="21" customHeight="1">
      <c r="A102" s="89"/>
      <c r="B102" s="96" t="s">
        <v>369</v>
      </c>
      <c r="C102" s="95" t="s">
        <v>392</v>
      </c>
      <c r="D102" s="94">
        <v>2015</v>
      </c>
      <c r="E102" s="93">
        <v>30000</v>
      </c>
      <c r="F102" s="93"/>
      <c r="G102" s="93"/>
      <c r="H102" s="92">
        <f t="shared" si="3"/>
        <v>0</v>
      </c>
    </row>
    <row r="103" spans="1:9" ht="21" customHeight="1">
      <c r="A103" s="89">
        <v>61989185242</v>
      </c>
      <c r="B103" s="91" t="s">
        <v>370</v>
      </c>
      <c r="C103" s="88"/>
      <c r="D103" s="87">
        <v>2015</v>
      </c>
      <c r="E103" s="86">
        <v>10000</v>
      </c>
      <c r="F103" s="86"/>
      <c r="G103" s="86"/>
      <c r="H103" s="85">
        <f t="shared" si="3"/>
        <v>0</v>
      </c>
    </row>
    <row r="104" spans="1:9" ht="20.25" customHeight="1">
      <c r="A104" s="89">
        <v>15176383116</v>
      </c>
      <c r="B104" s="90" t="s">
        <v>374</v>
      </c>
      <c r="C104" s="88" t="s">
        <v>375</v>
      </c>
      <c r="D104" s="87">
        <v>2015</v>
      </c>
      <c r="E104" s="86"/>
      <c r="F104" s="86"/>
      <c r="G104" s="86">
        <v>1000</v>
      </c>
      <c r="H104" s="85">
        <f t="shared" si="3"/>
        <v>1000</v>
      </c>
    </row>
    <row r="105" spans="1:9" ht="21" customHeight="1">
      <c r="A105" s="89">
        <v>96703924639</v>
      </c>
      <c r="B105" s="88" t="s">
        <v>376</v>
      </c>
      <c r="C105" s="88"/>
      <c r="D105" s="87">
        <v>2015</v>
      </c>
      <c r="E105" s="86"/>
      <c r="F105" s="86"/>
      <c r="G105" s="86">
        <v>2000</v>
      </c>
      <c r="H105" s="85">
        <f t="shared" si="3"/>
        <v>2000</v>
      </c>
    </row>
    <row r="106" spans="1:9" ht="21" customHeight="1">
      <c r="A106" s="89">
        <v>77893798390</v>
      </c>
      <c r="B106" s="88" t="s">
        <v>377</v>
      </c>
      <c r="C106" s="88" t="s">
        <v>378</v>
      </c>
      <c r="D106" s="87">
        <v>2015</v>
      </c>
      <c r="E106" s="86"/>
      <c r="F106" s="86"/>
      <c r="G106" s="86">
        <v>10000</v>
      </c>
      <c r="H106" s="85">
        <f t="shared" si="3"/>
        <v>10000</v>
      </c>
    </row>
    <row r="107" spans="1:9" ht="21" customHeight="1">
      <c r="A107" s="89">
        <v>4535750174</v>
      </c>
      <c r="B107" s="88" t="s">
        <v>379</v>
      </c>
      <c r="C107" s="88" t="s">
        <v>380</v>
      </c>
      <c r="D107" s="87">
        <v>2015</v>
      </c>
      <c r="E107" s="86"/>
      <c r="F107" s="86"/>
      <c r="G107" s="86">
        <v>1000</v>
      </c>
      <c r="H107" s="85">
        <f t="shared" si="3"/>
        <v>1000</v>
      </c>
    </row>
    <row r="108" spans="1:9" ht="21" customHeight="1">
      <c r="A108" s="89">
        <v>21365484017</v>
      </c>
      <c r="B108" s="88" t="s">
        <v>381</v>
      </c>
      <c r="C108" s="88" t="s">
        <v>382</v>
      </c>
      <c r="D108" s="87">
        <v>2015</v>
      </c>
      <c r="E108" s="86"/>
      <c r="F108" s="86"/>
      <c r="G108" s="86">
        <v>1000</v>
      </c>
      <c r="H108" s="85">
        <f t="shared" si="3"/>
        <v>1000</v>
      </c>
    </row>
    <row r="109" spans="1:9" ht="21" customHeight="1">
      <c r="A109" s="89">
        <v>10693338236</v>
      </c>
      <c r="B109" s="88" t="s">
        <v>383</v>
      </c>
      <c r="C109" s="88"/>
      <c r="D109" s="87">
        <v>2015</v>
      </c>
      <c r="E109" s="86"/>
      <c r="F109" s="86"/>
      <c r="G109" s="86">
        <v>1000</v>
      </c>
      <c r="H109" s="85">
        <f t="shared" si="3"/>
        <v>1000</v>
      </c>
    </row>
    <row r="110" spans="1:9" ht="21" customHeight="1">
      <c r="A110" s="89">
        <v>10912945962</v>
      </c>
      <c r="B110" s="88" t="s">
        <v>384</v>
      </c>
      <c r="C110" s="88"/>
      <c r="D110" s="87">
        <v>2015</v>
      </c>
      <c r="E110" s="86"/>
      <c r="F110" s="86"/>
      <c r="G110" s="86">
        <v>1000</v>
      </c>
      <c r="H110" s="85">
        <f t="shared" si="3"/>
        <v>1000</v>
      </c>
    </row>
    <row r="111" spans="1:9" ht="21" customHeight="1">
      <c r="A111" s="89"/>
      <c r="B111" s="88" t="s">
        <v>385</v>
      </c>
      <c r="C111" s="88" t="s">
        <v>393</v>
      </c>
      <c r="D111" s="87">
        <v>2015</v>
      </c>
      <c r="E111" s="86"/>
      <c r="F111" s="86"/>
      <c r="G111" s="86">
        <v>3000</v>
      </c>
      <c r="H111" s="85">
        <f t="shared" si="3"/>
        <v>3000</v>
      </c>
    </row>
    <row r="112" spans="1:9" ht="21" customHeight="1">
      <c r="A112" s="89"/>
      <c r="B112" s="88" t="s">
        <v>387</v>
      </c>
      <c r="C112" s="88" t="s">
        <v>386</v>
      </c>
      <c r="D112" s="87">
        <v>2015</v>
      </c>
      <c r="E112" s="86"/>
      <c r="F112" s="86"/>
      <c r="G112" s="86">
        <v>3000</v>
      </c>
      <c r="H112" s="85">
        <f t="shared" si="3"/>
        <v>3000</v>
      </c>
    </row>
    <row r="113" spans="1:8" ht="21" customHeight="1">
      <c r="A113" s="89">
        <v>9922829861</v>
      </c>
      <c r="B113" s="88" t="s">
        <v>388</v>
      </c>
      <c r="C113" s="88" t="s">
        <v>389</v>
      </c>
      <c r="D113" s="87">
        <v>2015</v>
      </c>
      <c r="E113" s="86"/>
      <c r="F113" s="86"/>
      <c r="G113" s="86">
        <v>2150</v>
      </c>
      <c r="H113" s="85">
        <f t="shared" si="3"/>
        <v>2150</v>
      </c>
    </row>
    <row r="114" spans="1:8">
      <c r="A114" s="78"/>
      <c r="B114" s="78" t="s">
        <v>349</v>
      </c>
      <c r="C114" s="79"/>
      <c r="D114" s="78"/>
      <c r="E114" s="84">
        <f>SUM(E4:E101)</f>
        <v>2495300</v>
      </c>
      <c r="F114" s="84">
        <f>SUM(F4:F101)</f>
        <v>2463350</v>
      </c>
      <c r="G114" s="84">
        <f>SUM(G4:G101)</f>
        <v>386821.49000000005</v>
      </c>
      <c r="H114" s="83">
        <f t="shared" si="3"/>
        <v>2850171.49</v>
      </c>
    </row>
    <row r="115" spans="1:8">
      <c r="A115" s="75"/>
      <c r="B115" s="75"/>
      <c r="C115" s="75"/>
      <c r="D115" s="75"/>
      <c r="E115" s="75"/>
      <c r="F115" s="75"/>
      <c r="G115" s="75"/>
      <c r="H115" s="74"/>
    </row>
    <row r="116" spans="1:8" ht="33" customHeight="1">
      <c r="A116" s="238" t="s">
        <v>394</v>
      </c>
      <c r="B116" s="238"/>
      <c r="C116" s="238"/>
      <c r="D116" s="238"/>
      <c r="E116" s="238"/>
      <c r="F116" s="238"/>
      <c r="G116" s="238"/>
      <c r="H116" s="74"/>
    </row>
    <row r="117" spans="1:8">
      <c r="A117" s="75"/>
      <c r="B117" s="75"/>
      <c r="C117" s="75"/>
      <c r="D117" s="75"/>
      <c r="E117" s="75"/>
      <c r="F117" s="75"/>
      <c r="G117" s="75"/>
      <c r="H117" s="74"/>
    </row>
    <row r="118" spans="1:8">
      <c r="A118" s="75"/>
      <c r="B118" s="75"/>
      <c r="C118" s="75"/>
      <c r="D118" s="75"/>
      <c r="E118" s="75"/>
      <c r="F118" s="75"/>
      <c r="G118" s="75"/>
      <c r="H118" s="74"/>
    </row>
    <row r="119" spans="1:8">
      <c r="A119" s="75"/>
      <c r="B119" s="75"/>
      <c r="C119" s="75" t="s">
        <v>358</v>
      </c>
      <c r="D119" s="75"/>
      <c r="E119" s="75"/>
      <c r="F119" s="75"/>
      <c r="G119" s="75"/>
      <c r="H119" s="74"/>
    </row>
    <row r="120" spans="1:8">
      <c r="A120" s="75"/>
      <c r="B120" s="75"/>
      <c r="C120" s="75"/>
      <c r="D120" s="75"/>
      <c r="E120" s="75"/>
      <c r="F120" s="75"/>
      <c r="G120" s="75"/>
      <c r="H120" s="74"/>
    </row>
    <row r="121" spans="1:8" ht="38.25">
      <c r="A121" s="75"/>
      <c r="B121" s="75"/>
      <c r="C121" s="82" t="s">
        <v>359</v>
      </c>
      <c r="D121" s="81" t="s">
        <v>366</v>
      </c>
      <c r="E121" s="80" t="s">
        <v>360</v>
      </c>
      <c r="F121" s="80" t="s">
        <v>361</v>
      </c>
      <c r="G121" s="80" t="s">
        <v>364</v>
      </c>
      <c r="H121" s="80" t="s">
        <v>365</v>
      </c>
    </row>
    <row r="122" spans="1:8">
      <c r="A122" s="75"/>
      <c r="B122" s="75"/>
      <c r="C122" s="79" t="s">
        <v>313</v>
      </c>
      <c r="D122" s="78">
        <v>1218</v>
      </c>
      <c r="E122" s="77">
        <f>SUM(E4:E25)</f>
        <v>243000</v>
      </c>
      <c r="F122" s="77">
        <f>SUM(F4:F25)</f>
        <v>231500</v>
      </c>
      <c r="G122" s="76">
        <f>SUM(H4:H27)</f>
        <v>284947.09999999998</v>
      </c>
      <c r="H122" s="76">
        <f t="shared" ref="H122:H127" si="4">G122-F122</f>
        <v>53447.099999999977</v>
      </c>
    </row>
    <row r="123" spans="1:8">
      <c r="A123" s="75"/>
      <c r="B123" s="75"/>
      <c r="C123" s="79" t="s">
        <v>314</v>
      </c>
      <c r="D123" s="78">
        <v>1217</v>
      </c>
      <c r="E123" s="77">
        <f>SUM(E28:E48)</f>
        <v>1027000</v>
      </c>
      <c r="F123" s="77">
        <f>SUM(F28:F48)</f>
        <v>1014500</v>
      </c>
      <c r="G123" s="76">
        <f>SUM(H28:H48)</f>
        <v>1110622.5</v>
      </c>
      <c r="H123" s="76">
        <f t="shared" si="4"/>
        <v>96122.5</v>
      </c>
    </row>
    <row r="124" spans="1:8">
      <c r="A124" s="75"/>
      <c r="B124" s="75"/>
      <c r="C124" s="79" t="s">
        <v>315</v>
      </c>
      <c r="D124" s="78">
        <v>1260</v>
      </c>
      <c r="E124" s="77">
        <f>SUM(E49:E65)</f>
        <v>320000</v>
      </c>
      <c r="F124" s="77">
        <f>SUM(F49:F65)</f>
        <v>314000</v>
      </c>
      <c r="G124" s="76">
        <f>SUM(H49:H65)</f>
        <v>402014.16000000003</v>
      </c>
      <c r="H124" s="76">
        <f t="shared" si="4"/>
        <v>88014.160000000033</v>
      </c>
    </row>
    <row r="125" spans="1:8">
      <c r="A125" s="75"/>
      <c r="B125" s="75"/>
      <c r="C125" s="79" t="s">
        <v>316</v>
      </c>
      <c r="D125" s="78">
        <v>1222</v>
      </c>
      <c r="E125" s="77">
        <f>SUM(E66:E74)</f>
        <v>145000</v>
      </c>
      <c r="F125" s="77">
        <f>SUM(F66:F74)</f>
        <v>145050</v>
      </c>
      <c r="G125" s="76">
        <f>SUM(H66:H74)</f>
        <v>160765.95000000001</v>
      </c>
      <c r="H125" s="76">
        <f t="shared" si="4"/>
        <v>15715.950000000012</v>
      </c>
    </row>
    <row r="126" spans="1:8">
      <c r="A126" s="75"/>
      <c r="B126" s="75"/>
      <c r="C126" s="79" t="s">
        <v>318</v>
      </c>
      <c r="D126" s="78">
        <v>2115</v>
      </c>
      <c r="E126" s="77">
        <f>SUM(E75:E79)</f>
        <v>93000</v>
      </c>
      <c r="F126" s="77">
        <f>SUM(F75:F79)</f>
        <v>93000</v>
      </c>
      <c r="G126" s="76">
        <f>SUM(H75:H79)</f>
        <v>116990</v>
      </c>
      <c r="H126" s="76">
        <f t="shared" si="4"/>
        <v>23990</v>
      </c>
    </row>
    <row r="127" spans="1:8">
      <c r="A127" s="75"/>
      <c r="B127" s="75"/>
      <c r="C127" s="79" t="s">
        <v>239</v>
      </c>
      <c r="D127" s="78">
        <v>2104</v>
      </c>
      <c r="E127" s="77">
        <f>SUM(E80:E88)</f>
        <v>104300</v>
      </c>
      <c r="F127" s="77">
        <f>SUM(F80:F88)</f>
        <v>104300</v>
      </c>
      <c r="G127" s="76">
        <f>SUM(H80:H88)</f>
        <v>104300</v>
      </c>
      <c r="H127" s="76">
        <f t="shared" si="4"/>
        <v>0</v>
      </c>
    </row>
    <row r="128" spans="1:8">
      <c r="A128" s="75"/>
      <c r="B128" s="75"/>
      <c r="C128" s="75"/>
      <c r="D128" s="75"/>
      <c r="E128" s="75"/>
      <c r="F128" s="75"/>
      <c r="G128" s="75"/>
      <c r="H128" s="74"/>
    </row>
    <row r="129" spans="1:8">
      <c r="A129" s="75"/>
      <c r="B129" s="75"/>
      <c r="C129" s="75" t="s">
        <v>362</v>
      </c>
      <c r="D129" s="75"/>
      <c r="E129" s="75"/>
      <c r="F129" s="75"/>
      <c r="G129" s="75"/>
      <c r="H129" s="74"/>
    </row>
    <row r="130" spans="1:8">
      <c r="A130" s="75"/>
      <c r="B130" s="75"/>
      <c r="C130" s="75" t="s">
        <v>363</v>
      </c>
      <c r="D130" s="75"/>
      <c r="E130" s="75"/>
      <c r="F130" s="75"/>
      <c r="G130" s="75"/>
      <c r="H130" s="74"/>
    </row>
    <row r="131" spans="1:8">
      <c r="A131" s="75"/>
      <c r="B131" s="75"/>
      <c r="C131" s="75"/>
      <c r="D131" s="75"/>
      <c r="E131" s="75"/>
      <c r="F131" s="75"/>
      <c r="G131" s="75"/>
      <c r="H131" s="74"/>
    </row>
    <row r="132" spans="1:8">
      <c r="A132" s="75"/>
      <c r="B132" s="75"/>
      <c r="C132" s="75"/>
      <c r="D132" s="75"/>
      <c r="E132" s="75"/>
      <c r="F132" s="75"/>
      <c r="G132" s="75"/>
      <c r="H132" s="74"/>
    </row>
    <row r="133" spans="1:8">
      <c r="A133" s="73"/>
      <c r="B133" s="73"/>
      <c r="C133" s="73"/>
      <c r="D133" s="73"/>
      <c r="E133" s="73"/>
      <c r="F133" s="73"/>
      <c r="G133" s="73"/>
      <c r="H133" s="72"/>
    </row>
    <row r="134" spans="1:8">
      <c r="A134" s="73"/>
      <c r="B134" s="73"/>
      <c r="C134" s="73"/>
      <c r="D134" s="73"/>
      <c r="E134" s="73"/>
      <c r="F134" s="73"/>
      <c r="G134" s="73"/>
      <c r="H134" s="72"/>
    </row>
    <row r="135" spans="1:8">
      <c r="A135" s="73"/>
      <c r="B135" s="73"/>
      <c r="C135" s="73"/>
      <c r="D135" s="73"/>
      <c r="E135" s="73"/>
      <c r="F135" s="73"/>
      <c r="G135" s="73"/>
      <c r="H135" s="72"/>
    </row>
    <row r="136" spans="1:8">
      <c r="A136" s="73"/>
      <c r="B136" s="73"/>
      <c r="C136" s="73"/>
      <c r="D136" s="73"/>
      <c r="E136" s="73"/>
      <c r="F136" s="73"/>
      <c r="G136" s="73"/>
      <c r="H136" s="72"/>
    </row>
    <row r="137" spans="1:8">
      <c r="A137" s="73"/>
      <c r="B137" s="73"/>
      <c r="C137" s="73"/>
      <c r="D137" s="73"/>
      <c r="E137" s="73"/>
      <c r="F137" s="73"/>
      <c r="G137" s="73"/>
      <c r="H137" s="72"/>
    </row>
    <row r="138" spans="1:8">
      <c r="A138" s="73"/>
      <c r="B138" s="73"/>
      <c r="C138" s="73"/>
      <c r="D138" s="73"/>
      <c r="E138" s="73"/>
      <c r="F138" s="73"/>
      <c r="G138" s="73"/>
      <c r="H138" s="72"/>
    </row>
    <row r="139" spans="1:8">
      <c r="A139" s="73"/>
      <c r="B139" s="73"/>
      <c r="C139" s="73"/>
      <c r="D139" s="73"/>
      <c r="E139" s="73"/>
      <c r="F139" s="73"/>
      <c r="G139" s="73"/>
      <c r="H139" s="72"/>
    </row>
    <row r="140" spans="1:8">
      <c r="A140" s="73"/>
      <c r="B140" s="73"/>
      <c r="C140" s="73"/>
      <c r="D140" s="73"/>
      <c r="E140" s="73"/>
      <c r="F140" s="73"/>
      <c r="G140" s="73"/>
      <c r="H140" s="72"/>
    </row>
    <row r="141" spans="1:8">
      <c r="A141" s="73"/>
      <c r="B141" s="73"/>
      <c r="C141" s="73"/>
      <c r="D141" s="73"/>
      <c r="E141" s="73"/>
      <c r="F141" s="73"/>
      <c r="G141" s="73"/>
      <c r="H141" s="72"/>
    </row>
    <row r="142" spans="1:8">
      <c r="A142" s="73"/>
      <c r="B142" s="73"/>
      <c r="C142" s="73"/>
      <c r="D142" s="73"/>
      <c r="E142" s="73"/>
      <c r="F142" s="73"/>
      <c r="G142" s="73"/>
      <c r="H142" s="72"/>
    </row>
    <row r="143" spans="1:8">
      <c r="A143" s="73"/>
      <c r="B143" s="73"/>
      <c r="C143" s="73"/>
      <c r="D143" s="73"/>
      <c r="E143" s="73"/>
      <c r="F143" s="73"/>
      <c r="G143" s="73"/>
      <c r="H143" s="72"/>
    </row>
    <row r="144" spans="1:8">
      <c r="A144" s="73"/>
      <c r="B144" s="73"/>
      <c r="C144" s="73"/>
      <c r="D144" s="73"/>
      <c r="E144" s="73"/>
      <c r="F144" s="73"/>
      <c r="G144" s="73"/>
      <c r="H144" s="72"/>
    </row>
    <row r="145" spans="1:8">
      <c r="A145" s="73"/>
      <c r="B145" s="73"/>
      <c r="C145" s="73"/>
      <c r="D145" s="73"/>
      <c r="E145" s="73"/>
      <c r="F145" s="73"/>
      <c r="G145" s="73"/>
      <c r="H145" s="72"/>
    </row>
    <row r="146" spans="1:8">
      <c r="A146" s="73"/>
      <c r="B146" s="73"/>
      <c r="C146" s="73"/>
      <c r="D146" s="73"/>
      <c r="E146" s="73"/>
      <c r="F146" s="73"/>
      <c r="G146" s="73"/>
      <c r="H146" s="72"/>
    </row>
    <row r="147" spans="1:8">
      <c r="A147" s="73"/>
      <c r="B147" s="73"/>
      <c r="C147" s="73"/>
      <c r="D147" s="73"/>
      <c r="E147" s="73"/>
      <c r="F147" s="73"/>
      <c r="G147" s="73"/>
      <c r="H147" s="72"/>
    </row>
    <row r="148" spans="1:8">
      <c r="A148" s="73"/>
      <c r="B148" s="73"/>
      <c r="C148" s="73"/>
      <c r="D148" s="73"/>
      <c r="E148" s="73"/>
      <c r="F148" s="73"/>
      <c r="G148" s="73"/>
      <c r="H148" s="72"/>
    </row>
    <row r="149" spans="1:8">
      <c r="A149" s="73"/>
      <c r="B149" s="73"/>
      <c r="C149" s="73"/>
      <c r="D149" s="73"/>
      <c r="E149" s="73"/>
      <c r="F149" s="73"/>
      <c r="G149" s="73"/>
      <c r="H149" s="72"/>
    </row>
    <row r="150" spans="1:8">
      <c r="A150" s="73"/>
      <c r="B150" s="73"/>
      <c r="C150" s="73"/>
      <c r="D150" s="73"/>
      <c r="E150" s="73"/>
      <c r="F150" s="73"/>
      <c r="G150" s="73"/>
      <c r="H150" s="72"/>
    </row>
    <row r="151" spans="1:8">
      <c r="A151" s="73"/>
      <c r="B151" s="73"/>
      <c r="C151" s="73"/>
      <c r="D151" s="73"/>
      <c r="E151" s="73"/>
      <c r="F151" s="73"/>
      <c r="G151" s="73"/>
      <c r="H151" s="72"/>
    </row>
    <row r="152" spans="1:8">
      <c r="A152" s="73"/>
      <c r="B152" s="73"/>
      <c r="C152" s="73"/>
      <c r="D152" s="73"/>
      <c r="E152" s="73"/>
      <c r="F152" s="73"/>
      <c r="G152" s="73"/>
      <c r="H152" s="72"/>
    </row>
    <row r="153" spans="1:8">
      <c r="A153" s="73"/>
      <c r="B153" s="73"/>
      <c r="C153" s="73"/>
      <c r="D153" s="73"/>
      <c r="E153" s="73"/>
      <c r="F153" s="73"/>
      <c r="G153" s="73"/>
      <c r="H153" s="72"/>
    </row>
    <row r="154" spans="1:8">
      <c r="A154" s="73"/>
      <c r="B154" s="73"/>
      <c r="C154" s="73"/>
      <c r="D154" s="73"/>
      <c r="E154" s="73"/>
      <c r="F154" s="73"/>
      <c r="G154" s="73"/>
      <c r="H154" s="72"/>
    </row>
    <row r="155" spans="1:8">
      <c r="A155" s="73"/>
      <c r="B155" s="73"/>
      <c r="C155" s="73"/>
      <c r="D155" s="73"/>
      <c r="E155" s="73"/>
      <c r="F155" s="73"/>
      <c r="G155" s="73"/>
      <c r="H155" s="72"/>
    </row>
    <row r="156" spans="1:8">
      <c r="A156" s="73"/>
      <c r="B156" s="73"/>
      <c r="C156" s="73"/>
      <c r="D156" s="73"/>
      <c r="E156" s="73"/>
      <c r="F156" s="73"/>
      <c r="G156" s="73"/>
      <c r="H156" s="72"/>
    </row>
  </sheetData>
  <mergeCells count="1">
    <mergeCell ref="A116:G116"/>
  </mergeCells>
  <dataValidations count="2">
    <dataValidation type="date" allowBlank="1" showInputMessage="1" showErrorMessage="1" errorTitle="Datum" error="Datum nije ispravno upisan!" sqref="D4:D113">
      <formula1>1</formula1>
      <formula2>109575</formula2>
    </dataValidation>
    <dataValidation type="decimal" allowBlank="1" showInputMessage="1" showErrorMessage="1" errorTitle="Iznos" error="Format iznosa nije pravilno upisan!" sqref="E80:E88 F4:F99 H4:H113">
      <formula1>0</formula1>
      <formula2>10000000000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2"/>
  <sheetViews>
    <sheetView tabSelected="1" zoomScale="130" zoomScaleNormal="130" zoomScaleSheetLayoutView="115" workbookViewId="0">
      <selection activeCell="D169" sqref="D169"/>
    </sheetView>
  </sheetViews>
  <sheetFormatPr defaultRowHeight="12.75"/>
  <cols>
    <col min="1" max="1" width="4.7109375" style="70" customWidth="1"/>
    <col min="2" max="2" width="15.140625" style="70" customWidth="1"/>
    <col min="3" max="3" width="32.140625" style="70" customWidth="1"/>
    <col min="4" max="4" width="48.42578125" style="70" customWidth="1"/>
    <col min="5" max="5" width="8.5703125" style="70" customWidth="1"/>
    <col min="6" max="6" width="14.42578125" style="70" customWidth="1"/>
    <col min="7" max="7" width="14" style="70" customWidth="1"/>
    <col min="8" max="8" width="13.85546875" style="70" customWidth="1"/>
    <col min="9" max="9" width="19.42578125" style="71" customWidth="1"/>
    <col min="10" max="10" width="22.7109375" style="70" customWidth="1"/>
    <col min="11" max="11" width="13.85546875" style="70" customWidth="1"/>
    <col min="12" max="12" width="14.42578125" style="70" bestFit="1" customWidth="1"/>
    <col min="13" max="16384" width="9.140625" style="70"/>
  </cols>
  <sheetData>
    <row r="1" spans="1:10" ht="52.5" customHeight="1">
      <c r="B1" s="183" t="s">
        <v>618</v>
      </c>
      <c r="C1" s="184"/>
      <c r="D1" s="120"/>
      <c r="E1" s="119"/>
      <c r="F1" s="118"/>
      <c r="G1" s="118"/>
      <c r="H1" s="101"/>
      <c r="I1" s="117"/>
      <c r="J1" s="101"/>
    </row>
    <row r="2" spans="1:10" ht="27" customHeight="1">
      <c r="A2" s="228"/>
      <c r="B2" s="228"/>
      <c r="C2" s="229" t="s">
        <v>501</v>
      </c>
      <c r="D2" s="230"/>
      <c r="E2" s="231"/>
      <c r="F2" s="232"/>
      <c r="G2" s="232"/>
      <c r="H2" s="233"/>
      <c r="I2" s="234"/>
      <c r="J2" s="101"/>
    </row>
    <row r="3" spans="1:10">
      <c r="A3" s="195"/>
      <c r="B3" s="195">
        <v>1</v>
      </c>
      <c r="C3" s="196">
        <v>2</v>
      </c>
      <c r="D3" s="197">
        <v>3</v>
      </c>
      <c r="E3" s="198">
        <v>4</v>
      </c>
      <c r="F3" s="198">
        <v>5</v>
      </c>
      <c r="G3" s="198">
        <v>6</v>
      </c>
      <c r="H3" s="198">
        <v>7</v>
      </c>
      <c r="I3" s="199">
        <v>9</v>
      </c>
      <c r="J3" s="113"/>
    </row>
    <row r="4" spans="1:10" ht="64.5" customHeight="1">
      <c r="A4" s="11" t="s">
        <v>511</v>
      </c>
      <c r="B4" s="11" t="s">
        <v>302</v>
      </c>
      <c r="C4" s="7" t="s">
        <v>303</v>
      </c>
      <c r="D4" s="4" t="s">
        <v>304</v>
      </c>
      <c r="E4" s="4" t="s">
        <v>612</v>
      </c>
      <c r="F4" s="13" t="s">
        <v>158</v>
      </c>
      <c r="G4" s="13" t="s">
        <v>306</v>
      </c>
      <c r="H4" s="68" t="s">
        <v>307</v>
      </c>
      <c r="I4" s="5" t="s">
        <v>495</v>
      </c>
      <c r="J4" s="113"/>
    </row>
    <row r="5" spans="1:10" ht="28.5" customHeight="1">
      <c r="A5" s="164" t="s">
        <v>447</v>
      </c>
      <c r="B5" s="107" t="s">
        <v>0</v>
      </c>
      <c r="C5" s="106" t="s">
        <v>1</v>
      </c>
      <c r="D5" s="79" t="s">
        <v>312</v>
      </c>
      <c r="E5" s="167">
        <v>1218</v>
      </c>
      <c r="F5" s="102">
        <v>18750</v>
      </c>
      <c r="G5" s="108">
        <v>12634.82</v>
      </c>
      <c r="H5" s="102"/>
      <c r="I5" s="97">
        <f>SUM(G5:H5)</f>
        <v>12634.82</v>
      </c>
      <c r="J5" s="124"/>
    </row>
    <row r="6" spans="1:10" ht="27" customHeight="1">
      <c r="A6" s="164" t="s">
        <v>448</v>
      </c>
      <c r="B6" s="107" t="s">
        <v>4</v>
      </c>
      <c r="C6" s="106" t="s">
        <v>5</v>
      </c>
      <c r="D6" s="79" t="s">
        <v>313</v>
      </c>
      <c r="E6" s="167">
        <v>1218</v>
      </c>
      <c r="F6" s="102">
        <v>30000</v>
      </c>
      <c r="G6" s="108">
        <v>24493.599999999999</v>
      </c>
      <c r="H6" s="102"/>
      <c r="I6" s="97">
        <f t="shared" ref="I6:I71" si="0">SUM(G6:H6)</f>
        <v>24493.599999999999</v>
      </c>
      <c r="J6" s="124"/>
    </row>
    <row r="7" spans="1:10" ht="27" customHeight="1">
      <c r="A7" s="247" t="s">
        <v>449</v>
      </c>
      <c r="B7" s="245" t="s">
        <v>8</v>
      </c>
      <c r="C7" s="241" t="s">
        <v>9</v>
      </c>
      <c r="D7" s="79" t="s">
        <v>313</v>
      </c>
      <c r="E7" s="167">
        <v>1218</v>
      </c>
      <c r="F7" s="102">
        <v>37500</v>
      </c>
      <c r="G7" s="108">
        <v>37500</v>
      </c>
      <c r="H7" s="110"/>
      <c r="I7" s="97">
        <f t="shared" si="0"/>
        <v>37500</v>
      </c>
      <c r="J7" s="124"/>
    </row>
    <row r="8" spans="1:10" ht="27" customHeight="1">
      <c r="A8" s="248"/>
      <c r="B8" s="246"/>
      <c r="C8" s="242"/>
      <c r="D8" s="79" t="s">
        <v>750</v>
      </c>
      <c r="E8" s="167">
        <v>1218</v>
      </c>
      <c r="F8" s="102">
        <v>5998.42</v>
      </c>
      <c r="G8" s="108">
        <v>5998.42</v>
      </c>
      <c r="H8" s="110"/>
      <c r="I8" s="97">
        <f>SUM(G8:H8)</f>
        <v>5998.42</v>
      </c>
      <c r="J8" s="124"/>
    </row>
    <row r="9" spans="1:10" ht="27.75" customHeight="1">
      <c r="A9" s="164" t="s">
        <v>450</v>
      </c>
      <c r="B9" s="107" t="s">
        <v>10</v>
      </c>
      <c r="C9" s="106" t="s">
        <v>465</v>
      </c>
      <c r="D9" s="79" t="s">
        <v>313</v>
      </c>
      <c r="E9" s="167">
        <v>1218</v>
      </c>
      <c r="F9" s="102">
        <v>37500</v>
      </c>
      <c r="G9" s="108">
        <v>37366.69</v>
      </c>
      <c r="H9" s="102"/>
      <c r="I9" s="97">
        <f t="shared" si="0"/>
        <v>37366.69</v>
      </c>
      <c r="J9" s="124"/>
    </row>
    <row r="10" spans="1:10" ht="27" customHeight="1">
      <c r="A10" s="164" t="s">
        <v>451</v>
      </c>
      <c r="B10" s="107" t="s">
        <v>187</v>
      </c>
      <c r="C10" s="106" t="s">
        <v>160</v>
      </c>
      <c r="D10" s="79" t="s">
        <v>313</v>
      </c>
      <c r="E10" s="167">
        <v>1218</v>
      </c>
      <c r="F10" s="102">
        <v>1500</v>
      </c>
      <c r="G10" s="108">
        <v>1500</v>
      </c>
      <c r="H10" s="102"/>
      <c r="I10" s="97">
        <f t="shared" si="0"/>
        <v>1500</v>
      </c>
      <c r="J10" s="124"/>
    </row>
    <row r="11" spans="1:10" ht="26.25" customHeight="1">
      <c r="A11" s="164" t="s">
        <v>452</v>
      </c>
      <c r="B11" s="107" t="s">
        <v>2</v>
      </c>
      <c r="C11" s="106" t="s">
        <v>467</v>
      </c>
      <c r="D11" s="79" t="s">
        <v>313</v>
      </c>
      <c r="E11" s="167">
        <v>1218</v>
      </c>
      <c r="F11" s="102">
        <v>7500</v>
      </c>
      <c r="G11" s="108">
        <v>7500</v>
      </c>
      <c r="H11" s="102">
        <v>13000</v>
      </c>
      <c r="I11" s="97">
        <f t="shared" si="0"/>
        <v>20500</v>
      </c>
      <c r="J11" s="135" t="s">
        <v>703</v>
      </c>
    </row>
    <row r="12" spans="1:10" ht="27.75" customHeight="1">
      <c r="A12" s="164" t="s">
        <v>513</v>
      </c>
      <c r="B12" s="107" t="s">
        <v>25</v>
      </c>
      <c r="C12" s="106" t="s">
        <v>26</v>
      </c>
      <c r="D12" s="79" t="s">
        <v>313</v>
      </c>
      <c r="E12" s="167">
        <v>1218</v>
      </c>
      <c r="F12" s="102">
        <v>6750</v>
      </c>
      <c r="G12" s="108">
        <v>6728.9</v>
      </c>
      <c r="H12" s="102"/>
      <c r="I12" s="97">
        <f t="shared" si="0"/>
        <v>6728.9</v>
      </c>
      <c r="J12" s="124"/>
    </row>
    <row r="13" spans="1:10" ht="27" customHeight="1">
      <c r="A13" s="164" t="s">
        <v>512</v>
      </c>
      <c r="B13" s="107" t="s">
        <v>43</v>
      </c>
      <c r="C13" s="106" t="s">
        <v>466</v>
      </c>
      <c r="D13" s="79" t="s">
        <v>313</v>
      </c>
      <c r="E13" s="167">
        <v>1218</v>
      </c>
      <c r="F13" s="102">
        <v>5250</v>
      </c>
      <c r="G13" s="108">
        <v>5250</v>
      </c>
      <c r="H13" s="102"/>
      <c r="I13" s="97">
        <f t="shared" si="0"/>
        <v>5250</v>
      </c>
      <c r="J13" s="124"/>
    </row>
    <row r="14" spans="1:10" ht="24.75" customHeight="1">
      <c r="A14" s="164" t="s">
        <v>707</v>
      </c>
      <c r="B14" s="107" t="s">
        <v>12</v>
      </c>
      <c r="C14" s="106" t="s">
        <v>13</v>
      </c>
      <c r="D14" s="79" t="s">
        <v>313</v>
      </c>
      <c r="E14" s="167">
        <v>1218</v>
      </c>
      <c r="F14" s="102">
        <v>1500</v>
      </c>
      <c r="G14" s="108">
        <v>1500</v>
      </c>
      <c r="H14" s="102"/>
      <c r="I14" s="97">
        <f t="shared" si="0"/>
        <v>1500</v>
      </c>
      <c r="J14" s="124"/>
    </row>
    <row r="15" spans="1:10" ht="27.75" customHeight="1">
      <c r="A15" s="164" t="s">
        <v>514</v>
      </c>
      <c r="B15" s="107" t="s">
        <v>224</v>
      </c>
      <c r="C15" s="106" t="s">
        <v>33</v>
      </c>
      <c r="D15" s="79" t="s">
        <v>313</v>
      </c>
      <c r="E15" s="167">
        <v>1218</v>
      </c>
      <c r="F15" s="102">
        <v>3000</v>
      </c>
      <c r="G15" s="108">
        <v>3000</v>
      </c>
      <c r="H15" s="102"/>
      <c r="I15" s="97">
        <f t="shared" si="0"/>
        <v>3000</v>
      </c>
      <c r="J15" s="124"/>
    </row>
    <row r="16" spans="1:10" ht="24" customHeight="1">
      <c r="A16" s="164" t="s">
        <v>515</v>
      </c>
      <c r="B16" s="107" t="s">
        <v>38</v>
      </c>
      <c r="C16" s="106" t="s">
        <v>161</v>
      </c>
      <c r="D16" s="79" t="s">
        <v>313</v>
      </c>
      <c r="E16" s="167">
        <v>1218</v>
      </c>
      <c r="F16" s="102">
        <v>18750</v>
      </c>
      <c r="G16" s="108">
        <v>10607.56</v>
      </c>
      <c r="H16" s="102"/>
      <c r="I16" s="97">
        <f t="shared" si="0"/>
        <v>10607.56</v>
      </c>
      <c r="J16" s="124"/>
    </row>
    <row r="17" spans="1:11" ht="26.25" customHeight="1">
      <c r="A17" s="164" t="s">
        <v>518</v>
      </c>
      <c r="B17" s="107" t="s">
        <v>39</v>
      </c>
      <c r="C17" s="106" t="s">
        <v>40</v>
      </c>
      <c r="D17" s="79" t="s">
        <v>313</v>
      </c>
      <c r="E17" s="167">
        <v>1218</v>
      </c>
      <c r="F17" s="102">
        <v>15000</v>
      </c>
      <c r="G17" s="108">
        <v>14616.95</v>
      </c>
      <c r="H17" s="102"/>
      <c r="I17" s="97">
        <f t="shared" si="0"/>
        <v>14616.95</v>
      </c>
      <c r="J17" s="124"/>
    </row>
    <row r="18" spans="1:11" ht="24.75" customHeight="1">
      <c r="A18" s="164" t="s">
        <v>519</v>
      </c>
      <c r="B18" s="107" t="s">
        <v>45</v>
      </c>
      <c r="C18" s="106" t="s">
        <v>46</v>
      </c>
      <c r="D18" s="79" t="s">
        <v>373</v>
      </c>
      <c r="E18" s="167">
        <v>1218</v>
      </c>
      <c r="F18" s="102">
        <v>2500</v>
      </c>
      <c r="G18" s="108">
        <v>2250</v>
      </c>
      <c r="H18" s="102">
        <v>3000</v>
      </c>
      <c r="I18" s="97">
        <f t="shared" si="0"/>
        <v>5250</v>
      </c>
      <c r="J18" s="135" t="s">
        <v>697</v>
      </c>
    </row>
    <row r="19" spans="1:11" ht="24.75" customHeight="1">
      <c r="A19" s="164" t="s">
        <v>520</v>
      </c>
      <c r="B19" s="107" t="s">
        <v>399</v>
      </c>
      <c r="C19" s="106" t="s">
        <v>398</v>
      </c>
      <c r="D19" s="79" t="s">
        <v>373</v>
      </c>
      <c r="E19" s="167">
        <v>1218</v>
      </c>
      <c r="F19" s="102">
        <v>2250</v>
      </c>
      <c r="G19" s="108">
        <v>2250</v>
      </c>
      <c r="H19" s="102"/>
      <c r="I19" s="97">
        <f t="shared" si="0"/>
        <v>2250</v>
      </c>
      <c r="J19" s="124"/>
    </row>
    <row r="20" spans="1:11" ht="28.5" customHeight="1">
      <c r="A20" s="164" t="s">
        <v>524</v>
      </c>
      <c r="B20" s="107" t="s">
        <v>127</v>
      </c>
      <c r="C20" s="106" t="s">
        <v>128</v>
      </c>
      <c r="D20" s="79" t="s">
        <v>313</v>
      </c>
      <c r="E20" s="167">
        <v>1218</v>
      </c>
      <c r="F20" s="102">
        <v>2250</v>
      </c>
      <c r="G20" s="108">
        <v>2250</v>
      </c>
      <c r="H20" s="102"/>
      <c r="I20" s="97">
        <f t="shared" si="0"/>
        <v>2250</v>
      </c>
      <c r="J20" s="124"/>
      <c r="K20" s="140"/>
    </row>
    <row r="21" spans="1:11" ht="28.5" customHeight="1">
      <c r="A21" s="164" t="s">
        <v>526</v>
      </c>
      <c r="B21" s="107" t="s">
        <v>190</v>
      </c>
      <c r="C21" s="106" t="s">
        <v>430</v>
      </c>
      <c r="D21" s="79" t="s">
        <v>313</v>
      </c>
      <c r="E21" s="167">
        <v>1218</v>
      </c>
      <c r="F21" s="102">
        <v>1500</v>
      </c>
      <c r="G21" s="108">
        <v>1500</v>
      </c>
      <c r="H21" s="102"/>
      <c r="I21" s="97">
        <f t="shared" si="0"/>
        <v>1500</v>
      </c>
      <c r="J21" s="124"/>
    </row>
    <row r="22" spans="1:11" ht="27" customHeight="1">
      <c r="A22" s="164" t="s">
        <v>527</v>
      </c>
      <c r="B22" s="107" t="s">
        <v>446</v>
      </c>
      <c r="C22" s="106" t="s">
        <v>445</v>
      </c>
      <c r="D22" s="79" t="s">
        <v>313</v>
      </c>
      <c r="E22" s="167">
        <v>1218</v>
      </c>
      <c r="F22" s="102">
        <v>3750</v>
      </c>
      <c r="G22" s="108">
        <v>3750</v>
      </c>
      <c r="H22" s="102">
        <v>4800</v>
      </c>
      <c r="I22" s="97">
        <f t="shared" si="0"/>
        <v>8550</v>
      </c>
      <c r="J22" s="135" t="s">
        <v>695</v>
      </c>
    </row>
    <row r="23" spans="1:11" ht="28.5" customHeight="1">
      <c r="A23" s="164" t="s">
        <v>708</v>
      </c>
      <c r="B23" s="107" t="s">
        <v>429</v>
      </c>
      <c r="C23" s="106" t="s">
        <v>428</v>
      </c>
      <c r="D23" s="79" t="s">
        <v>313</v>
      </c>
      <c r="E23" s="167">
        <v>1218</v>
      </c>
      <c r="F23" s="102">
        <v>3750</v>
      </c>
      <c r="G23" s="108">
        <v>3651.08</v>
      </c>
      <c r="H23" s="102">
        <v>1992.85</v>
      </c>
      <c r="I23" s="97">
        <f t="shared" si="0"/>
        <v>5643.93</v>
      </c>
      <c r="J23" s="135" t="s">
        <v>696</v>
      </c>
    </row>
    <row r="24" spans="1:11" ht="28.5" customHeight="1">
      <c r="A24" s="164" t="s">
        <v>528</v>
      </c>
      <c r="B24" s="107" t="s">
        <v>73</v>
      </c>
      <c r="C24" s="106" t="s">
        <v>619</v>
      </c>
      <c r="D24" s="79" t="s">
        <v>313</v>
      </c>
      <c r="E24" s="167">
        <v>1218</v>
      </c>
      <c r="F24" s="102">
        <v>3000</v>
      </c>
      <c r="G24" s="108">
        <v>3000</v>
      </c>
      <c r="H24" s="102"/>
      <c r="I24" s="97">
        <f t="shared" si="0"/>
        <v>3000</v>
      </c>
      <c r="J24" s="118"/>
    </row>
    <row r="25" spans="1:11" ht="21.75" customHeight="1">
      <c r="A25" s="164" t="s">
        <v>516</v>
      </c>
      <c r="B25" s="107" t="s">
        <v>47</v>
      </c>
      <c r="C25" s="106" t="s">
        <v>48</v>
      </c>
      <c r="D25" s="79" t="s">
        <v>314</v>
      </c>
      <c r="E25" s="167">
        <v>1217</v>
      </c>
      <c r="F25" s="102">
        <v>67500</v>
      </c>
      <c r="G25" s="108">
        <v>67500</v>
      </c>
      <c r="H25" s="102"/>
      <c r="I25" s="97">
        <f t="shared" si="0"/>
        <v>67500</v>
      </c>
      <c r="J25" s="124"/>
    </row>
    <row r="26" spans="1:11" ht="21" customHeight="1">
      <c r="A26" s="164" t="s">
        <v>529</v>
      </c>
      <c r="B26" s="107" t="s">
        <v>49</v>
      </c>
      <c r="C26" s="106" t="s">
        <v>50</v>
      </c>
      <c r="D26" s="79" t="s">
        <v>314</v>
      </c>
      <c r="E26" s="167">
        <v>1217</v>
      </c>
      <c r="F26" s="102">
        <v>48750</v>
      </c>
      <c r="G26" s="108">
        <v>48750</v>
      </c>
      <c r="H26" s="102"/>
      <c r="I26" s="97">
        <f t="shared" si="0"/>
        <v>48750</v>
      </c>
      <c r="J26" s="124"/>
    </row>
    <row r="27" spans="1:11" ht="19.5" customHeight="1">
      <c r="A27" s="164" t="s">
        <v>530</v>
      </c>
      <c r="B27" s="107" t="s">
        <v>51</v>
      </c>
      <c r="C27" s="106" t="s">
        <v>52</v>
      </c>
      <c r="D27" s="79" t="s">
        <v>314</v>
      </c>
      <c r="E27" s="167">
        <v>1217</v>
      </c>
      <c r="F27" s="102">
        <v>292500</v>
      </c>
      <c r="G27" s="108">
        <v>292500</v>
      </c>
      <c r="H27" s="102"/>
      <c r="I27" s="97">
        <f t="shared" si="0"/>
        <v>292500</v>
      </c>
      <c r="J27" s="124"/>
    </row>
    <row r="28" spans="1:11" ht="26.25" customHeight="1">
      <c r="A28" s="164" t="s">
        <v>531</v>
      </c>
      <c r="B28" s="107" t="s">
        <v>53</v>
      </c>
      <c r="C28" s="106" t="s">
        <v>54</v>
      </c>
      <c r="D28" s="79" t="s">
        <v>314</v>
      </c>
      <c r="E28" s="167">
        <v>1217</v>
      </c>
      <c r="F28" s="102">
        <v>33750</v>
      </c>
      <c r="G28" s="108">
        <v>33750</v>
      </c>
      <c r="H28" s="102">
        <v>3500</v>
      </c>
      <c r="I28" s="97">
        <f t="shared" si="0"/>
        <v>37250</v>
      </c>
      <c r="J28" s="135" t="s">
        <v>694</v>
      </c>
    </row>
    <row r="29" spans="1:11" ht="30" customHeight="1">
      <c r="A29" s="164" t="s">
        <v>533</v>
      </c>
      <c r="B29" s="107" t="s">
        <v>55</v>
      </c>
      <c r="C29" s="106" t="s">
        <v>56</v>
      </c>
      <c r="D29" s="79" t="s">
        <v>314</v>
      </c>
      <c r="E29" s="167">
        <v>1217</v>
      </c>
      <c r="F29" s="102">
        <v>120000</v>
      </c>
      <c r="G29" s="108">
        <v>96872</v>
      </c>
      <c r="H29" s="102"/>
      <c r="I29" s="97">
        <f t="shared" si="0"/>
        <v>96872</v>
      </c>
      <c r="J29" s="135"/>
    </row>
    <row r="30" spans="1:11" ht="24.75" customHeight="1">
      <c r="A30" s="164" t="s">
        <v>532</v>
      </c>
      <c r="B30" s="107" t="s">
        <v>57</v>
      </c>
      <c r="C30" s="106" t="s">
        <v>58</v>
      </c>
      <c r="D30" s="79" t="s">
        <v>314</v>
      </c>
      <c r="E30" s="167">
        <v>1217</v>
      </c>
      <c r="F30" s="102">
        <v>37500</v>
      </c>
      <c r="G30" s="108">
        <v>37500</v>
      </c>
      <c r="H30" s="102"/>
      <c r="I30" s="97">
        <f t="shared" si="0"/>
        <v>37500</v>
      </c>
      <c r="J30" s="135"/>
    </row>
    <row r="31" spans="1:11" ht="27.75" customHeight="1">
      <c r="A31" s="164" t="s">
        <v>537</v>
      </c>
      <c r="B31" s="107" t="s">
        <v>59</v>
      </c>
      <c r="C31" s="106" t="s">
        <v>60</v>
      </c>
      <c r="D31" s="79" t="s">
        <v>314</v>
      </c>
      <c r="E31" s="167">
        <v>1217</v>
      </c>
      <c r="F31" s="102">
        <v>30000</v>
      </c>
      <c r="G31" s="108">
        <v>30000</v>
      </c>
      <c r="H31" s="102"/>
      <c r="I31" s="97">
        <f t="shared" si="0"/>
        <v>30000</v>
      </c>
      <c r="J31" s="135"/>
    </row>
    <row r="32" spans="1:11" ht="27" customHeight="1">
      <c r="A32" s="164" t="s">
        <v>538</v>
      </c>
      <c r="B32" s="107" t="s">
        <v>219</v>
      </c>
      <c r="C32" s="106" t="s">
        <v>130</v>
      </c>
      <c r="D32" s="79" t="s">
        <v>314</v>
      </c>
      <c r="E32" s="167">
        <v>1217</v>
      </c>
      <c r="F32" s="102">
        <v>4500</v>
      </c>
      <c r="G32" s="108">
        <v>3965.63</v>
      </c>
      <c r="H32" s="102"/>
      <c r="I32" s="97">
        <f t="shared" si="0"/>
        <v>3965.63</v>
      </c>
      <c r="J32" s="124"/>
    </row>
    <row r="33" spans="1:10" ht="22.5" customHeight="1">
      <c r="A33" s="164" t="s">
        <v>539</v>
      </c>
      <c r="B33" s="107" t="s">
        <v>67</v>
      </c>
      <c r="C33" s="106" t="s">
        <v>68</v>
      </c>
      <c r="D33" s="79" t="s">
        <v>314</v>
      </c>
      <c r="E33" s="167">
        <v>1217</v>
      </c>
      <c r="F33" s="102">
        <v>4500</v>
      </c>
      <c r="G33" s="108">
        <v>4500</v>
      </c>
      <c r="H33" s="102"/>
      <c r="I33" s="97">
        <f t="shared" si="0"/>
        <v>4500</v>
      </c>
      <c r="J33" s="124"/>
    </row>
    <row r="34" spans="1:10" ht="24" customHeight="1">
      <c r="A34" s="164" t="s">
        <v>541</v>
      </c>
      <c r="B34" s="107" t="s">
        <v>69</v>
      </c>
      <c r="C34" s="106" t="s">
        <v>70</v>
      </c>
      <c r="D34" s="79" t="s">
        <v>314</v>
      </c>
      <c r="E34" s="167">
        <v>1217</v>
      </c>
      <c r="F34" s="102">
        <v>30000</v>
      </c>
      <c r="G34" s="108">
        <v>30000</v>
      </c>
      <c r="H34" s="102">
        <v>5000</v>
      </c>
      <c r="I34" s="97">
        <f t="shared" si="0"/>
        <v>35000</v>
      </c>
      <c r="J34" s="135" t="s">
        <v>661</v>
      </c>
    </row>
    <row r="35" spans="1:10" ht="24" customHeight="1">
      <c r="A35" s="164" t="s">
        <v>542</v>
      </c>
      <c r="B35" s="89">
        <v>61350693967</v>
      </c>
      <c r="C35" s="80" t="s">
        <v>472</v>
      </c>
      <c r="D35" s="79" t="s">
        <v>314</v>
      </c>
      <c r="E35" s="167">
        <v>1217</v>
      </c>
      <c r="F35" s="86">
        <v>3750</v>
      </c>
      <c r="G35" s="134">
        <v>3750</v>
      </c>
      <c r="H35" s="102"/>
      <c r="I35" s="97">
        <f t="shared" si="0"/>
        <v>3750</v>
      </c>
      <c r="J35" s="135"/>
    </row>
    <row r="36" spans="1:10" ht="24.75" customHeight="1">
      <c r="A36" s="164" t="s">
        <v>543</v>
      </c>
      <c r="B36" s="107" t="s">
        <v>71</v>
      </c>
      <c r="C36" s="106" t="s">
        <v>72</v>
      </c>
      <c r="D36" s="79" t="s">
        <v>314</v>
      </c>
      <c r="E36" s="167">
        <v>1217</v>
      </c>
      <c r="F36" s="102">
        <v>4500</v>
      </c>
      <c r="G36" s="108">
        <v>4500</v>
      </c>
      <c r="H36" s="102"/>
      <c r="I36" s="97">
        <f t="shared" si="0"/>
        <v>4500</v>
      </c>
      <c r="J36" s="124"/>
    </row>
    <row r="37" spans="1:10" ht="25.5" customHeight="1">
      <c r="A37" s="164" t="s">
        <v>545</v>
      </c>
      <c r="B37" s="107" t="s">
        <v>75</v>
      </c>
      <c r="C37" s="106" t="s">
        <v>76</v>
      </c>
      <c r="D37" s="79" t="s">
        <v>314</v>
      </c>
      <c r="E37" s="167">
        <v>1217</v>
      </c>
      <c r="F37" s="102">
        <v>6000</v>
      </c>
      <c r="G37" s="108">
        <v>6000</v>
      </c>
      <c r="H37" s="102"/>
      <c r="I37" s="97">
        <f t="shared" si="0"/>
        <v>6000</v>
      </c>
      <c r="J37" s="124"/>
    </row>
    <row r="38" spans="1:10" ht="24.75" customHeight="1">
      <c r="A38" s="164" t="s">
        <v>522</v>
      </c>
      <c r="B38" s="107" t="s">
        <v>79</v>
      </c>
      <c r="C38" s="106" t="s">
        <v>431</v>
      </c>
      <c r="D38" s="79" t="s">
        <v>314</v>
      </c>
      <c r="E38" s="167">
        <v>1217</v>
      </c>
      <c r="F38" s="102">
        <v>37500</v>
      </c>
      <c r="G38" s="108">
        <v>37500</v>
      </c>
      <c r="H38" s="102">
        <v>5000</v>
      </c>
      <c r="I38" s="97">
        <f t="shared" si="0"/>
        <v>42500</v>
      </c>
      <c r="J38" s="135" t="s">
        <v>661</v>
      </c>
    </row>
    <row r="39" spans="1:10" ht="22.5" customHeight="1">
      <c r="A39" s="164" t="s">
        <v>546</v>
      </c>
      <c r="B39" s="107" t="s">
        <v>84</v>
      </c>
      <c r="C39" s="106" t="s">
        <v>85</v>
      </c>
      <c r="D39" s="79" t="s">
        <v>314</v>
      </c>
      <c r="E39" s="167">
        <v>1217</v>
      </c>
      <c r="F39" s="102">
        <v>26250</v>
      </c>
      <c r="G39" s="108">
        <v>26250</v>
      </c>
      <c r="H39" s="102"/>
      <c r="I39" s="97">
        <f t="shared" si="0"/>
        <v>26250</v>
      </c>
      <c r="J39" s="135"/>
    </row>
    <row r="40" spans="1:10" ht="25.5" customHeight="1">
      <c r="A40" s="164" t="s">
        <v>547</v>
      </c>
      <c r="B40" s="107" t="s">
        <v>88</v>
      </c>
      <c r="C40" s="106" t="s">
        <v>89</v>
      </c>
      <c r="D40" s="79" t="s">
        <v>314</v>
      </c>
      <c r="E40" s="167">
        <v>1217</v>
      </c>
      <c r="F40" s="102">
        <v>11250</v>
      </c>
      <c r="G40" s="108">
        <v>5625</v>
      </c>
      <c r="H40" s="102"/>
      <c r="I40" s="97">
        <f t="shared" si="0"/>
        <v>5625</v>
      </c>
      <c r="J40" s="124"/>
    </row>
    <row r="41" spans="1:10" ht="28.5" customHeight="1">
      <c r="A41" s="164" t="s">
        <v>525</v>
      </c>
      <c r="B41" s="107" t="s">
        <v>217</v>
      </c>
      <c r="C41" s="106" t="s">
        <v>159</v>
      </c>
      <c r="D41" s="126" t="s">
        <v>314</v>
      </c>
      <c r="E41" s="167">
        <v>1217</v>
      </c>
      <c r="F41" s="102">
        <v>41250</v>
      </c>
      <c r="G41" s="108">
        <v>40900.28</v>
      </c>
      <c r="H41" s="102">
        <v>5500</v>
      </c>
      <c r="I41" s="97">
        <f t="shared" si="0"/>
        <v>46400.28</v>
      </c>
      <c r="J41" s="135" t="s">
        <v>660</v>
      </c>
    </row>
    <row r="42" spans="1:10" ht="33" customHeight="1">
      <c r="A42" s="164" t="s">
        <v>548</v>
      </c>
      <c r="B42" s="107" t="s">
        <v>113</v>
      </c>
      <c r="C42" s="106" t="s">
        <v>114</v>
      </c>
      <c r="D42" s="126" t="s">
        <v>314</v>
      </c>
      <c r="E42" s="167">
        <v>1217</v>
      </c>
      <c r="F42" s="102">
        <v>11250</v>
      </c>
      <c r="G42" s="108">
        <v>11250</v>
      </c>
      <c r="H42" s="102"/>
      <c r="I42" s="97">
        <f t="shared" si="0"/>
        <v>11250</v>
      </c>
      <c r="J42" s="124"/>
    </row>
    <row r="43" spans="1:10" ht="28.5" customHeight="1">
      <c r="A43" s="164" t="s">
        <v>549</v>
      </c>
      <c r="B43" s="107" t="s">
        <v>433</v>
      </c>
      <c r="C43" s="106" t="s">
        <v>432</v>
      </c>
      <c r="D43" s="126" t="s">
        <v>314</v>
      </c>
      <c r="E43" s="167">
        <v>1217</v>
      </c>
      <c r="F43" s="102">
        <v>7500</v>
      </c>
      <c r="G43" s="108">
        <v>7500</v>
      </c>
      <c r="H43" s="102"/>
      <c r="I43" s="97">
        <f t="shared" si="0"/>
        <v>7500</v>
      </c>
      <c r="J43" s="124"/>
    </row>
    <row r="44" spans="1:10" ht="28.5" customHeight="1">
      <c r="A44" s="164" t="s">
        <v>521</v>
      </c>
      <c r="B44" s="107" t="s">
        <v>218</v>
      </c>
      <c r="C44" s="106" t="s">
        <v>460</v>
      </c>
      <c r="D44" s="126" t="s">
        <v>453</v>
      </c>
      <c r="E44" s="167">
        <v>1217</v>
      </c>
      <c r="F44" s="102">
        <v>4500</v>
      </c>
      <c r="G44" s="108">
        <v>4500</v>
      </c>
      <c r="H44" s="102"/>
      <c r="I44" s="97">
        <f t="shared" si="0"/>
        <v>4500</v>
      </c>
      <c r="J44" s="124"/>
    </row>
    <row r="45" spans="1:10" ht="28.5" customHeight="1">
      <c r="A45" s="164" t="s">
        <v>550</v>
      </c>
      <c r="B45" s="107" t="s">
        <v>77</v>
      </c>
      <c r="C45" s="106" t="s">
        <v>461</v>
      </c>
      <c r="D45" s="126" t="s">
        <v>453</v>
      </c>
      <c r="E45" s="167">
        <v>1217</v>
      </c>
      <c r="F45" s="102">
        <v>3750</v>
      </c>
      <c r="G45" s="108">
        <v>2968.59</v>
      </c>
      <c r="H45" s="102"/>
      <c r="I45" s="97">
        <f t="shared" si="0"/>
        <v>2968.59</v>
      </c>
      <c r="J45" s="124"/>
    </row>
    <row r="46" spans="1:10" ht="28.5" customHeight="1">
      <c r="A46" s="164" t="s">
        <v>551</v>
      </c>
      <c r="B46" s="107" t="s">
        <v>454</v>
      </c>
      <c r="C46" s="106" t="s">
        <v>462</v>
      </c>
      <c r="D46" s="126" t="s">
        <v>453</v>
      </c>
      <c r="E46" s="167">
        <v>1217</v>
      </c>
      <c r="F46" s="102">
        <v>3750</v>
      </c>
      <c r="G46" s="108">
        <v>3750</v>
      </c>
      <c r="H46" s="102">
        <v>5000</v>
      </c>
      <c r="I46" s="97">
        <f t="shared" si="0"/>
        <v>8750</v>
      </c>
      <c r="J46" s="135" t="s">
        <v>661</v>
      </c>
    </row>
    <row r="47" spans="1:10" ht="28.5" customHeight="1">
      <c r="A47" s="164" t="s">
        <v>552</v>
      </c>
      <c r="B47" s="107" t="s">
        <v>468</v>
      </c>
      <c r="C47" s="106" t="s">
        <v>464</v>
      </c>
      <c r="D47" s="126" t="s">
        <v>453</v>
      </c>
      <c r="E47" s="167">
        <v>1217</v>
      </c>
      <c r="F47" s="102">
        <v>9750</v>
      </c>
      <c r="G47" s="108">
        <v>9750</v>
      </c>
      <c r="H47" s="102"/>
      <c r="I47" s="97">
        <f t="shared" si="0"/>
        <v>9750</v>
      </c>
      <c r="J47" s="124"/>
    </row>
    <row r="48" spans="1:10" ht="25.5" customHeight="1">
      <c r="A48" s="164" t="s">
        <v>709</v>
      </c>
      <c r="B48" s="107">
        <v>43320920196</v>
      </c>
      <c r="C48" s="106" t="s">
        <v>90</v>
      </c>
      <c r="D48" s="79" t="s">
        <v>315</v>
      </c>
      <c r="E48" s="167">
        <v>1260</v>
      </c>
      <c r="F48" s="102">
        <v>41400</v>
      </c>
      <c r="G48" s="108">
        <v>41055.480000000003</v>
      </c>
      <c r="H48" s="102"/>
      <c r="I48" s="97">
        <f t="shared" si="0"/>
        <v>41055.480000000003</v>
      </c>
      <c r="J48" s="124"/>
    </row>
    <row r="49" spans="1:11" ht="26.25" customHeight="1">
      <c r="A49" s="164" t="s">
        <v>553</v>
      </c>
      <c r="B49" s="107" t="s">
        <v>91</v>
      </c>
      <c r="C49" s="106" t="s">
        <v>455</v>
      </c>
      <c r="D49" s="79" t="s">
        <v>315</v>
      </c>
      <c r="E49" s="167">
        <v>1260</v>
      </c>
      <c r="F49" s="102">
        <v>51750</v>
      </c>
      <c r="G49" s="108">
        <v>51658.9</v>
      </c>
      <c r="H49" s="102"/>
      <c r="I49" s="97">
        <f t="shared" si="0"/>
        <v>51658.9</v>
      </c>
      <c r="J49" s="135"/>
    </row>
    <row r="50" spans="1:11" s="125" customFormat="1" ht="25.5" customHeight="1">
      <c r="A50" s="165" t="s">
        <v>556</v>
      </c>
      <c r="B50" s="107" t="s">
        <v>92</v>
      </c>
      <c r="C50" s="106" t="s">
        <v>93</v>
      </c>
      <c r="D50" s="79" t="s">
        <v>315</v>
      </c>
      <c r="E50" s="167">
        <v>1260</v>
      </c>
      <c r="F50" s="102">
        <v>6900</v>
      </c>
      <c r="G50" s="108">
        <v>6825.2</v>
      </c>
      <c r="H50" s="102"/>
      <c r="I50" s="97">
        <f t="shared" si="0"/>
        <v>6825.2</v>
      </c>
      <c r="J50" s="118"/>
    </row>
    <row r="51" spans="1:11" s="125" customFormat="1" ht="26.25" customHeight="1">
      <c r="A51" s="243" t="s">
        <v>557</v>
      </c>
      <c r="B51" s="239" t="s">
        <v>94</v>
      </c>
      <c r="C51" s="241" t="s">
        <v>95</v>
      </c>
      <c r="D51" s="79" t="s">
        <v>315</v>
      </c>
      <c r="E51" s="167">
        <v>1260</v>
      </c>
      <c r="F51" s="102">
        <v>17250</v>
      </c>
      <c r="G51" s="108">
        <v>17250</v>
      </c>
      <c r="H51" s="179">
        <v>1999</v>
      </c>
      <c r="I51" s="97">
        <f t="shared" si="0"/>
        <v>19249</v>
      </c>
      <c r="J51" s="135" t="s">
        <v>702</v>
      </c>
    </row>
    <row r="52" spans="1:11" s="125" customFormat="1" ht="56.25" customHeight="1">
      <c r="A52" s="244"/>
      <c r="B52" s="240"/>
      <c r="C52" s="242"/>
      <c r="D52" s="79" t="s">
        <v>749</v>
      </c>
      <c r="E52" s="167">
        <v>1260</v>
      </c>
      <c r="F52" s="102">
        <v>2000</v>
      </c>
      <c r="G52" s="108">
        <v>2000</v>
      </c>
      <c r="H52" s="179"/>
      <c r="I52" s="97">
        <f>SUM(G52:H52)</f>
        <v>2000</v>
      </c>
      <c r="J52" s="135"/>
    </row>
    <row r="53" spans="1:11" ht="29.25" customHeight="1">
      <c r="A53" s="164" t="s">
        <v>558</v>
      </c>
      <c r="B53" s="107" t="s">
        <v>96</v>
      </c>
      <c r="C53" s="106" t="s">
        <v>97</v>
      </c>
      <c r="D53" s="79" t="s">
        <v>315</v>
      </c>
      <c r="E53" s="167">
        <v>1260</v>
      </c>
      <c r="F53" s="102">
        <v>13800</v>
      </c>
      <c r="G53" s="108">
        <v>13800</v>
      </c>
      <c r="H53" s="102"/>
      <c r="I53" s="97">
        <f t="shared" si="0"/>
        <v>13800</v>
      </c>
      <c r="J53" s="124"/>
    </row>
    <row r="54" spans="1:11" ht="23.25" customHeight="1">
      <c r="A54" s="164" t="s">
        <v>544</v>
      </c>
      <c r="B54" s="107" t="s">
        <v>418</v>
      </c>
      <c r="C54" s="106" t="s">
        <v>131</v>
      </c>
      <c r="D54" s="79" t="s">
        <v>315</v>
      </c>
      <c r="E54" s="167">
        <v>1260</v>
      </c>
      <c r="F54" s="102">
        <v>13800</v>
      </c>
      <c r="G54" s="108">
        <v>13800</v>
      </c>
      <c r="H54" s="102"/>
      <c r="I54" s="97">
        <f t="shared" si="0"/>
        <v>13800</v>
      </c>
      <c r="J54" s="124"/>
    </row>
    <row r="55" spans="1:11" ht="30" customHeight="1">
      <c r="A55" s="164" t="s">
        <v>536</v>
      </c>
      <c r="B55" s="107" t="s">
        <v>98</v>
      </c>
      <c r="C55" s="106" t="s">
        <v>244</v>
      </c>
      <c r="D55" s="79" t="s">
        <v>315</v>
      </c>
      <c r="E55" s="167">
        <v>1260</v>
      </c>
      <c r="F55" s="102">
        <v>13800</v>
      </c>
      <c r="G55" s="108">
        <v>13731.61</v>
      </c>
      <c r="H55" s="102"/>
      <c r="I55" s="97">
        <f t="shared" si="0"/>
        <v>13731.61</v>
      </c>
      <c r="J55" s="124"/>
    </row>
    <row r="56" spans="1:11" ht="25.5" customHeight="1">
      <c r="A56" s="164" t="s">
        <v>559</v>
      </c>
      <c r="B56" s="107" t="s">
        <v>215</v>
      </c>
      <c r="C56" s="106" t="s">
        <v>156</v>
      </c>
      <c r="D56" s="79" t="s">
        <v>315</v>
      </c>
      <c r="E56" s="167">
        <v>1260</v>
      </c>
      <c r="F56" s="102">
        <v>6900</v>
      </c>
      <c r="G56" s="108">
        <v>6900</v>
      </c>
      <c r="H56" s="102">
        <v>1000</v>
      </c>
      <c r="I56" s="97">
        <f t="shared" si="0"/>
        <v>7900</v>
      </c>
      <c r="J56" s="135" t="s">
        <v>662</v>
      </c>
    </row>
    <row r="57" spans="1:11" ht="27.75" customHeight="1">
      <c r="A57" s="164" t="s">
        <v>560</v>
      </c>
      <c r="B57" s="107" t="s">
        <v>409</v>
      </c>
      <c r="C57" s="106" t="s">
        <v>419</v>
      </c>
      <c r="D57" s="79" t="s">
        <v>315</v>
      </c>
      <c r="E57" s="167">
        <v>1260</v>
      </c>
      <c r="F57" s="102">
        <v>6900</v>
      </c>
      <c r="G57" s="108">
        <v>6900</v>
      </c>
      <c r="H57" s="102"/>
      <c r="I57" s="97">
        <f t="shared" si="0"/>
        <v>6900</v>
      </c>
      <c r="J57" s="124"/>
    </row>
    <row r="58" spans="1:11" ht="23.25" customHeight="1">
      <c r="A58" s="164" t="s">
        <v>561</v>
      </c>
      <c r="B58" s="107" t="s">
        <v>105</v>
      </c>
      <c r="C58" s="106" t="s">
        <v>177</v>
      </c>
      <c r="D58" s="79" t="s">
        <v>315</v>
      </c>
      <c r="E58" s="167">
        <v>1260</v>
      </c>
      <c r="F58" s="102">
        <v>3450</v>
      </c>
      <c r="G58" s="108">
        <v>3250.05</v>
      </c>
      <c r="H58" s="102"/>
      <c r="I58" s="97">
        <f t="shared" si="0"/>
        <v>3250.05</v>
      </c>
      <c r="J58" s="124"/>
      <c r="K58" s="140"/>
    </row>
    <row r="59" spans="1:11" ht="28.5" customHeight="1">
      <c r="A59" s="164" t="s">
        <v>562</v>
      </c>
      <c r="B59" s="107" t="s">
        <v>108</v>
      </c>
      <c r="C59" s="106" t="s">
        <v>109</v>
      </c>
      <c r="D59" s="79" t="s">
        <v>315</v>
      </c>
      <c r="E59" s="167">
        <v>1260</v>
      </c>
      <c r="F59" s="102">
        <v>4140</v>
      </c>
      <c r="G59" s="108">
        <v>4140</v>
      </c>
      <c r="H59" s="102"/>
      <c r="I59" s="97">
        <f t="shared" si="0"/>
        <v>4140</v>
      </c>
      <c r="J59" s="124"/>
    </row>
    <row r="60" spans="1:11" ht="26.25" customHeight="1">
      <c r="A60" s="164" t="s">
        <v>563</v>
      </c>
      <c r="B60" s="107" t="s">
        <v>139</v>
      </c>
      <c r="C60" s="106" t="s">
        <v>140</v>
      </c>
      <c r="D60" s="79" t="s">
        <v>315</v>
      </c>
      <c r="E60" s="167">
        <v>1260</v>
      </c>
      <c r="F60" s="102">
        <v>27600</v>
      </c>
      <c r="G60" s="108">
        <v>25764</v>
      </c>
      <c r="H60" s="102"/>
      <c r="I60" s="97">
        <f t="shared" si="0"/>
        <v>25764</v>
      </c>
      <c r="J60" s="124"/>
    </row>
    <row r="61" spans="1:11" ht="26.25" customHeight="1">
      <c r="A61" s="164" t="s">
        <v>555</v>
      </c>
      <c r="B61" s="107" t="s">
        <v>295</v>
      </c>
      <c r="C61" s="106" t="s">
        <v>281</v>
      </c>
      <c r="D61" s="79" t="s">
        <v>315</v>
      </c>
      <c r="E61" s="167">
        <v>1260</v>
      </c>
      <c r="F61" s="102">
        <v>6900</v>
      </c>
      <c r="G61" s="108">
        <v>6764.8</v>
      </c>
      <c r="H61" s="102"/>
      <c r="I61" s="97">
        <f t="shared" si="0"/>
        <v>6764.8</v>
      </c>
      <c r="J61" s="124"/>
    </row>
    <row r="62" spans="1:11" ht="25.5" customHeight="1">
      <c r="A62" s="164" t="s">
        <v>564</v>
      </c>
      <c r="B62" s="107" t="s">
        <v>148</v>
      </c>
      <c r="C62" s="106" t="s">
        <v>434</v>
      </c>
      <c r="D62" s="79" t="s">
        <v>315</v>
      </c>
      <c r="E62" s="167">
        <v>1260</v>
      </c>
      <c r="F62" s="102">
        <v>130000</v>
      </c>
      <c r="G62" s="108">
        <v>129669.32</v>
      </c>
      <c r="H62" s="102">
        <v>3500</v>
      </c>
      <c r="I62" s="97">
        <f t="shared" si="0"/>
        <v>133169.32</v>
      </c>
      <c r="J62" s="135" t="s">
        <v>694</v>
      </c>
      <c r="K62" s="118"/>
    </row>
    <row r="63" spans="1:11" ht="27" customHeight="1">
      <c r="A63" s="164" t="s">
        <v>565</v>
      </c>
      <c r="B63" s="107" t="s">
        <v>31</v>
      </c>
      <c r="C63" s="106" t="s">
        <v>32</v>
      </c>
      <c r="D63" s="79" t="s">
        <v>315</v>
      </c>
      <c r="E63" s="167">
        <v>1260</v>
      </c>
      <c r="F63" s="102">
        <v>3450</v>
      </c>
      <c r="G63" s="108">
        <v>3450</v>
      </c>
      <c r="H63" s="102"/>
      <c r="I63" s="97">
        <f t="shared" si="0"/>
        <v>3450</v>
      </c>
      <c r="J63" s="124"/>
    </row>
    <row r="64" spans="1:11" ht="27" customHeight="1">
      <c r="A64" s="164" t="s">
        <v>566</v>
      </c>
      <c r="B64" s="107" t="s">
        <v>106</v>
      </c>
      <c r="C64" s="168" t="s">
        <v>396</v>
      </c>
      <c r="D64" s="79" t="s">
        <v>315</v>
      </c>
      <c r="E64" s="167">
        <v>1260</v>
      </c>
      <c r="F64" s="102">
        <v>6900</v>
      </c>
      <c r="G64" s="108">
        <v>6887.55</v>
      </c>
      <c r="H64" s="102"/>
      <c r="I64" s="97">
        <f t="shared" si="0"/>
        <v>6887.55</v>
      </c>
      <c r="J64" s="124"/>
    </row>
    <row r="65" spans="1:11" ht="28.5" customHeight="1">
      <c r="A65" s="164" t="s">
        <v>567</v>
      </c>
      <c r="B65" s="107" t="s">
        <v>436</v>
      </c>
      <c r="C65" s="106" t="s">
        <v>435</v>
      </c>
      <c r="D65" s="79" t="s">
        <v>315</v>
      </c>
      <c r="E65" s="167">
        <v>1260</v>
      </c>
      <c r="F65" s="102">
        <v>13800</v>
      </c>
      <c r="G65" s="108">
        <v>13800</v>
      </c>
      <c r="H65" s="102"/>
      <c r="I65" s="97">
        <f t="shared" si="0"/>
        <v>13800</v>
      </c>
      <c r="J65" s="124"/>
    </row>
    <row r="66" spans="1:11" ht="28.5" customHeight="1">
      <c r="A66" s="164" t="s">
        <v>710</v>
      </c>
      <c r="B66" s="107" t="s">
        <v>625</v>
      </c>
      <c r="C66" s="106" t="s">
        <v>624</v>
      </c>
      <c r="D66" s="79" t="s">
        <v>315</v>
      </c>
      <c r="E66" s="167">
        <v>1260</v>
      </c>
      <c r="F66" s="102">
        <v>13800</v>
      </c>
      <c r="G66" s="108">
        <v>13800</v>
      </c>
      <c r="H66" s="102"/>
      <c r="I66" s="97">
        <f t="shared" si="0"/>
        <v>13800</v>
      </c>
      <c r="J66" s="124"/>
    </row>
    <row r="67" spans="1:11" ht="28.5" customHeight="1">
      <c r="A67" s="164" t="s">
        <v>568</v>
      </c>
      <c r="B67" s="107" t="s">
        <v>110</v>
      </c>
      <c r="C67" s="106" t="s">
        <v>111</v>
      </c>
      <c r="D67" s="79" t="s">
        <v>316</v>
      </c>
      <c r="E67" s="167">
        <v>1222</v>
      </c>
      <c r="F67" s="102">
        <v>35250</v>
      </c>
      <c r="G67" s="108">
        <v>35250</v>
      </c>
      <c r="H67" s="102">
        <v>3000</v>
      </c>
      <c r="I67" s="97">
        <f t="shared" si="0"/>
        <v>38250</v>
      </c>
      <c r="J67" s="135" t="s">
        <v>704</v>
      </c>
    </row>
    <row r="68" spans="1:11" ht="27" customHeight="1">
      <c r="A68" s="164" t="s">
        <v>534</v>
      </c>
      <c r="B68" s="107" t="s">
        <v>112</v>
      </c>
      <c r="C68" s="106" t="s">
        <v>470</v>
      </c>
      <c r="D68" s="79" t="s">
        <v>316</v>
      </c>
      <c r="E68" s="167">
        <v>1222</v>
      </c>
      <c r="F68" s="102">
        <v>18750</v>
      </c>
      <c r="G68" s="108">
        <v>18454.05</v>
      </c>
      <c r="H68" s="102">
        <v>5000</v>
      </c>
      <c r="I68" s="97">
        <f t="shared" si="0"/>
        <v>23454.05</v>
      </c>
      <c r="J68" s="135" t="s">
        <v>698</v>
      </c>
    </row>
    <row r="69" spans="1:11" ht="33.75" customHeight="1">
      <c r="A69" s="164" t="s">
        <v>569</v>
      </c>
      <c r="B69" s="107" t="s">
        <v>135</v>
      </c>
      <c r="C69" s="106" t="s">
        <v>136</v>
      </c>
      <c r="D69" s="79" t="s">
        <v>316</v>
      </c>
      <c r="E69" s="167">
        <v>1222</v>
      </c>
      <c r="F69" s="102">
        <v>7500</v>
      </c>
      <c r="G69" s="108">
        <v>7469.1</v>
      </c>
      <c r="H69" s="102"/>
      <c r="I69" s="97">
        <f t="shared" si="0"/>
        <v>7469.1</v>
      </c>
      <c r="J69" s="124"/>
    </row>
    <row r="70" spans="1:11" ht="25.5" customHeight="1">
      <c r="A70" s="164" t="s">
        <v>570</v>
      </c>
      <c r="B70" s="107" t="s">
        <v>213</v>
      </c>
      <c r="C70" s="106" t="s">
        <v>167</v>
      </c>
      <c r="D70" s="79" t="s">
        <v>316</v>
      </c>
      <c r="E70" s="167">
        <v>1222</v>
      </c>
      <c r="F70" s="102">
        <v>7500</v>
      </c>
      <c r="G70" s="108">
        <v>7500</v>
      </c>
      <c r="H70" s="102">
        <v>4000</v>
      </c>
      <c r="I70" s="97">
        <f t="shared" si="0"/>
        <v>11500</v>
      </c>
      <c r="J70" s="135" t="s">
        <v>615</v>
      </c>
    </row>
    <row r="71" spans="1:11" ht="25.5" customHeight="1">
      <c r="A71" s="164" t="s">
        <v>571</v>
      </c>
      <c r="B71" s="107" t="s">
        <v>297</v>
      </c>
      <c r="C71" s="106" t="s">
        <v>280</v>
      </c>
      <c r="D71" s="79" t="s">
        <v>316</v>
      </c>
      <c r="E71" s="167">
        <v>1222</v>
      </c>
      <c r="F71" s="102">
        <v>3750</v>
      </c>
      <c r="G71" s="108">
        <v>3750</v>
      </c>
      <c r="H71" s="102"/>
      <c r="I71" s="97">
        <f t="shared" si="0"/>
        <v>3750</v>
      </c>
      <c r="J71" s="124"/>
    </row>
    <row r="72" spans="1:11" ht="27" customHeight="1">
      <c r="A72" s="164" t="s">
        <v>517</v>
      </c>
      <c r="B72" s="107" t="s">
        <v>137</v>
      </c>
      <c r="C72" s="106" t="s">
        <v>420</v>
      </c>
      <c r="D72" s="79" t="s">
        <v>316</v>
      </c>
      <c r="E72" s="167">
        <v>1222</v>
      </c>
      <c r="F72" s="102">
        <v>7500</v>
      </c>
      <c r="G72" s="108">
        <v>7500</v>
      </c>
      <c r="H72" s="102"/>
      <c r="I72" s="97">
        <f t="shared" ref="I72:I100" si="1">SUM(G72:H72)</f>
        <v>7500</v>
      </c>
      <c r="J72" s="124"/>
    </row>
    <row r="73" spans="1:11" ht="32.25" customHeight="1">
      <c r="A73" s="164" t="s">
        <v>572</v>
      </c>
      <c r="B73" s="107" t="s">
        <v>133</v>
      </c>
      <c r="C73" s="106" t="s">
        <v>134</v>
      </c>
      <c r="D73" s="79" t="s">
        <v>316</v>
      </c>
      <c r="E73" s="167">
        <v>1222</v>
      </c>
      <c r="F73" s="102">
        <v>22500</v>
      </c>
      <c r="G73" s="108">
        <v>22500</v>
      </c>
      <c r="H73" s="102"/>
      <c r="I73" s="97">
        <f t="shared" si="1"/>
        <v>22500</v>
      </c>
      <c r="J73" s="124"/>
    </row>
    <row r="74" spans="1:11" ht="30" customHeight="1">
      <c r="A74" s="164" t="s">
        <v>573</v>
      </c>
      <c r="B74" s="107" t="s">
        <v>207</v>
      </c>
      <c r="C74" s="106" t="s">
        <v>469</v>
      </c>
      <c r="D74" s="79" t="s">
        <v>316</v>
      </c>
      <c r="E74" s="167">
        <v>1222</v>
      </c>
      <c r="F74" s="102">
        <v>2250</v>
      </c>
      <c r="G74" s="108">
        <v>2250</v>
      </c>
      <c r="H74" s="102"/>
      <c r="I74" s="97">
        <f t="shared" si="1"/>
        <v>2250</v>
      </c>
      <c r="J74" s="124"/>
    </row>
    <row r="75" spans="1:11" ht="30" customHeight="1">
      <c r="A75" s="164" t="s">
        <v>574</v>
      </c>
      <c r="B75" s="107" t="s">
        <v>623</v>
      </c>
      <c r="C75" s="106" t="s">
        <v>622</v>
      </c>
      <c r="D75" s="79" t="s">
        <v>316</v>
      </c>
      <c r="E75" s="167">
        <v>1222</v>
      </c>
      <c r="F75" s="102">
        <v>2250</v>
      </c>
      <c r="G75" s="108">
        <v>2198.8000000000002</v>
      </c>
      <c r="H75" s="102"/>
      <c r="I75" s="97">
        <f t="shared" si="1"/>
        <v>2198.8000000000002</v>
      </c>
      <c r="J75" s="124"/>
    </row>
    <row r="76" spans="1:11" ht="30" customHeight="1">
      <c r="A76" s="164" t="s">
        <v>575</v>
      </c>
      <c r="B76" s="107" t="s">
        <v>117</v>
      </c>
      <c r="C76" s="106" t="s">
        <v>118</v>
      </c>
      <c r="D76" s="79" t="s">
        <v>318</v>
      </c>
      <c r="E76" s="167">
        <v>2115</v>
      </c>
      <c r="F76" s="102">
        <v>7500</v>
      </c>
      <c r="G76" s="108">
        <v>7500</v>
      </c>
      <c r="H76" s="102"/>
      <c r="I76" s="97">
        <f t="shared" si="1"/>
        <v>7500</v>
      </c>
      <c r="J76" s="124"/>
    </row>
    <row r="77" spans="1:11" ht="28.5" customHeight="1">
      <c r="A77" s="164" t="s">
        <v>576</v>
      </c>
      <c r="B77" s="107" t="s">
        <v>119</v>
      </c>
      <c r="C77" s="106" t="s">
        <v>120</v>
      </c>
      <c r="D77" s="79" t="s">
        <v>318</v>
      </c>
      <c r="E77" s="167">
        <v>2115</v>
      </c>
      <c r="F77" s="102">
        <v>7500</v>
      </c>
      <c r="G77" s="108">
        <v>7463.85</v>
      </c>
      <c r="H77" s="102">
        <v>5000</v>
      </c>
      <c r="I77" s="97">
        <f t="shared" si="1"/>
        <v>12463.85</v>
      </c>
      <c r="J77" s="135" t="s">
        <v>698</v>
      </c>
    </row>
    <row r="78" spans="1:11" ht="28.5" customHeight="1">
      <c r="A78" s="164" t="s">
        <v>577</v>
      </c>
      <c r="B78" s="107" t="s">
        <v>401</v>
      </c>
      <c r="C78" s="106" t="s">
        <v>456</v>
      </c>
      <c r="D78" s="79" t="s">
        <v>457</v>
      </c>
      <c r="E78" s="167">
        <v>2115</v>
      </c>
      <c r="F78" s="102">
        <v>7500</v>
      </c>
      <c r="G78" s="108">
        <v>7500</v>
      </c>
      <c r="H78" s="102"/>
      <c r="I78" s="97">
        <f t="shared" si="1"/>
        <v>7500</v>
      </c>
      <c r="J78" s="124"/>
    </row>
    <row r="79" spans="1:11" ht="36" customHeight="1">
      <c r="A79" s="164" t="s">
        <v>711</v>
      </c>
      <c r="B79" s="107" t="s">
        <v>208</v>
      </c>
      <c r="C79" s="106" t="s">
        <v>173</v>
      </c>
      <c r="D79" s="79" t="s">
        <v>318</v>
      </c>
      <c r="E79" s="167">
        <v>2115</v>
      </c>
      <c r="F79" s="102">
        <v>7500</v>
      </c>
      <c r="G79" s="108">
        <v>7500</v>
      </c>
      <c r="H79" s="102"/>
      <c r="I79" s="97">
        <f t="shared" si="1"/>
        <v>7500</v>
      </c>
      <c r="J79" s="124"/>
    </row>
    <row r="80" spans="1:11" ht="36" customHeight="1">
      <c r="A80" s="164" t="s">
        <v>578</v>
      </c>
      <c r="B80" s="107" t="s">
        <v>400</v>
      </c>
      <c r="C80" s="106" t="s">
        <v>397</v>
      </c>
      <c r="D80" s="79" t="s">
        <v>318</v>
      </c>
      <c r="E80" s="167">
        <v>2115</v>
      </c>
      <c r="F80" s="102">
        <v>1500</v>
      </c>
      <c r="G80" s="108">
        <v>1500</v>
      </c>
      <c r="H80" s="102"/>
      <c r="I80" s="97">
        <f t="shared" si="1"/>
        <v>1500</v>
      </c>
      <c r="J80" s="124"/>
      <c r="K80" s="140"/>
    </row>
    <row r="81" spans="1:11" ht="29.25" customHeight="1">
      <c r="A81" s="164" t="s">
        <v>579</v>
      </c>
      <c r="B81" s="107" t="s">
        <v>209</v>
      </c>
      <c r="C81" s="106" t="s">
        <v>168</v>
      </c>
      <c r="D81" s="79" t="s">
        <v>318</v>
      </c>
      <c r="E81" s="167">
        <v>2115</v>
      </c>
      <c r="F81" s="102">
        <v>6000</v>
      </c>
      <c r="G81" s="108">
        <v>2131.25</v>
      </c>
      <c r="H81" s="102"/>
      <c r="I81" s="97">
        <f t="shared" si="1"/>
        <v>2131.25</v>
      </c>
      <c r="J81" s="124"/>
    </row>
    <row r="82" spans="1:11" ht="29.25" customHeight="1">
      <c r="A82" s="164" t="s">
        <v>535</v>
      </c>
      <c r="B82" s="107" t="s">
        <v>421</v>
      </c>
      <c r="C82" s="106" t="s">
        <v>422</v>
      </c>
      <c r="D82" s="79" t="s">
        <v>318</v>
      </c>
      <c r="E82" s="167">
        <v>2115</v>
      </c>
      <c r="F82" s="102">
        <v>22500</v>
      </c>
      <c r="G82" s="108">
        <v>22500</v>
      </c>
      <c r="H82" s="102"/>
      <c r="I82" s="97">
        <f t="shared" si="1"/>
        <v>22500</v>
      </c>
      <c r="J82" s="124"/>
    </row>
    <row r="83" spans="1:11" ht="29.25" customHeight="1">
      <c r="A83" s="164" t="s">
        <v>554</v>
      </c>
      <c r="B83" s="107" t="s">
        <v>438</v>
      </c>
      <c r="C83" s="106" t="s">
        <v>437</v>
      </c>
      <c r="D83" s="79" t="s">
        <v>318</v>
      </c>
      <c r="E83" s="167">
        <v>2115</v>
      </c>
      <c r="F83" s="102">
        <v>15000</v>
      </c>
      <c r="G83" s="108">
        <v>15000</v>
      </c>
      <c r="H83" s="102"/>
      <c r="I83" s="97">
        <f t="shared" si="1"/>
        <v>15000</v>
      </c>
      <c r="J83" s="124"/>
    </row>
    <row r="84" spans="1:11" ht="29.25" customHeight="1">
      <c r="A84" s="164" t="s">
        <v>580</v>
      </c>
      <c r="B84" s="107" t="s">
        <v>620</v>
      </c>
      <c r="C84" s="106" t="s">
        <v>621</v>
      </c>
      <c r="D84" s="79" t="s">
        <v>318</v>
      </c>
      <c r="E84" s="167">
        <v>2115</v>
      </c>
      <c r="F84" s="102">
        <v>5000</v>
      </c>
      <c r="G84" s="108">
        <v>5000</v>
      </c>
      <c r="H84" s="102"/>
      <c r="I84" s="97">
        <f t="shared" si="1"/>
        <v>5000</v>
      </c>
      <c r="J84" s="124"/>
    </row>
    <row r="85" spans="1:11" s="125" customFormat="1" ht="81.75" customHeight="1">
      <c r="A85" s="165" t="s">
        <v>581</v>
      </c>
      <c r="B85" s="107" t="s">
        <v>232</v>
      </c>
      <c r="C85" s="106" t="s">
        <v>226</v>
      </c>
      <c r="D85" s="79" t="s">
        <v>628</v>
      </c>
      <c r="E85" s="167">
        <v>2104</v>
      </c>
      <c r="F85" s="108">
        <v>8555.56</v>
      </c>
      <c r="G85" s="108">
        <v>8555.56</v>
      </c>
      <c r="H85" s="102"/>
      <c r="I85" s="97">
        <f t="shared" si="1"/>
        <v>8555.56</v>
      </c>
      <c r="J85" s="118"/>
    </row>
    <row r="86" spans="1:11" s="125" customFormat="1" ht="86.25" customHeight="1">
      <c r="A86" s="165" t="s">
        <v>582</v>
      </c>
      <c r="B86" s="107" t="s">
        <v>234</v>
      </c>
      <c r="C86" s="106" t="s">
        <v>228</v>
      </c>
      <c r="D86" s="79" t="s">
        <v>628</v>
      </c>
      <c r="E86" s="167">
        <v>2104</v>
      </c>
      <c r="F86" s="108">
        <v>12833.34</v>
      </c>
      <c r="G86" s="108">
        <v>12833.34</v>
      </c>
      <c r="H86" s="102"/>
      <c r="I86" s="97">
        <f t="shared" si="1"/>
        <v>12833.34</v>
      </c>
      <c r="J86" s="118"/>
    </row>
    <row r="87" spans="1:11" s="125" customFormat="1" ht="83.25" customHeight="1">
      <c r="A87" s="165" t="s">
        <v>712</v>
      </c>
      <c r="B87" s="107" t="s">
        <v>390</v>
      </c>
      <c r="C87" s="106" t="s">
        <v>439</v>
      </c>
      <c r="D87" s="79" t="s">
        <v>627</v>
      </c>
      <c r="E87" s="167">
        <v>2104</v>
      </c>
      <c r="F87" s="108">
        <v>2333.33</v>
      </c>
      <c r="G87" s="108">
        <v>2333.33</v>
      </c>
      <c r="H87" s="102"/>
      <c r="I87" s="97">
        <f t="shared" si="1"/>
        <v>2333.33</v>
      </c>
      <c r="J87" s="118"/>
    </row>
    <row r="88" spans="1:11" s="125" customFormat="1" ht="77.25" customHeight="1">
      <c r="A88" s="165" t="s">
        <v>583</v>
      </c>
      <c r="B88" s="107" t="s">
        <v>391</v>
      </c>
      <c r="C88" s="106" t="s">
        <v>368</v>
      </c>
      <c r="D88" s="79" t="s">
        <v>627</v>
      </c>
      <c r="E88" s="167">
        <v>2104</v>
      </c>
      <c r="F88" s="108">
        <v>2333.33</v>
      </c>
      <c r="G88" s="108">
        <v>2333.33</v>
      </c>
      <c r="H88" s="102"/>
      <c r="I88" s="97">
        <f t="shared" si="1"/>
        <v>2333.33</v>
      </c>
      <c r="J88" s="118"/>
      <c r="K88" s="141"/>
    </row>
    <row r="89" spans="1:11" s="125" customFormat="1" ht="79.5" customHeight="1">
      <c r="A89" s="165" t="s">
        <v>585</v>
      </c>
      <c r="B89" s="107" t="s">
        <v>235</v>
      </c>
      <c r="C89" s="106" t="s">
        <v>231</v>
      </c>
      <c r="D89" s="79" t="s">
        <v>628</v>
      </c>
      <c r="E89" s="167">
        <v>2104</v>
      </c>
      <c r="F89" s="108">
        <v>34455.56</v>
      </c>
      <c r="G89" s="108">
        <v>34455.56</v>
      </c>
      <c r="H89" s="102"/>
      <c r="I89" s="97">
        <f t="shared" si="1"/>
        <v>34455.56</v>
      </c>
      <c r="J89" s="118"/>
    </row>
    <row r="90" spans="1:11" s="125" customFormat="1" ht="78.75" customHeight="1">
      <c r="A90" s="165" t="s">
        <v>586</v>
      </c>
      <c r="B90" s="107" t="s">
        <v>426</v>
      </c>
      <c r="C90" s="106" t="s">
        <v>417</v>
      </c>
      <c r="D90" s="79" t="s">
        <v>628</v>
      </c>
      <c r="E90" s="167">
        <v>2104</v>
      </c>
      <c r="F90" s="108">
        <v>6222.22</v>
      </c>
      <c r="G90" s="108">
        <v>6222.22</v>
      </c>
      <c r="H90" s="102"/>
      <c r="I90" s="97">
        <f t="shared" si="1"/>
        <v>6222.22</v>
      </c>
      <c r="J90" s="118"/>
    </row>
    <row r="91" spans="1:11" s="125" customFormat="1" ht="81" customHeight="1">
      <c r="A91" s="165" t="s">
        <v>587</v>
      </c>
      <c r="B91" s="107" t="s">
        <v>425</v>
      </c>
      <c r="C91" s="106" t="s">
        <v>440</v>
      </c>
      <c r="D91" s="79" t="s">
        <v>628</v>
      </c>
      <c r="E91" s="167">
        <v>2104</v>
      </c>
      <c r="F91" s="108">
        <v>6222.22</v>
      </c>
      <c r="G91" s="108">
        <v>6222.22</v>
      </c>
      <c r="H91" s="102"/>
      <c r="I91" s="97">
        <f t="shared" si="1"/>
        <v>6222.22</v>
      </c>
      <c r="J91" s="118"/>
    </row>
    <row r="92" spans="1:11" s="125" customFormat="1" ht="81" customHeight="1">
      <c r="A92" s="165" t="s">
        <v>523</v>
      </c>
      <c r="B92" s="107" t="s">
        <v>739</v>
      </c>
      <c r="C92" s="106" t="s">
        <v>626</v>
      </c>
      <c r="D92" s="79" t="s">
        <v>627</v>
      </c>
      <c r="E92" s="167">
        <v>2104</v>
      </c>
      <c r="F92" s="108">
        <v>1166.67</v>
      </c>
      <c r="G92" s="108">
        <v>1166.67</v>
      </c>
      <c r="H92" s="102"/>
      <c r="I92" s="97">
        <f t="shared" si="1"/>
        <v>1166.67</v>
      </c>
      <c r="J92" s="118"/>
    </row>
    <row r="93" spans="1:11" s="125" customFormat="1" ht="81" customHeight="1">
      <c r="A93" s="165" t="s">
        <v>588</v>
      </c>
      <c r="B93" s="107" t="s">
        <v>740</v>
      </c>
      <c r="C93" s="106" t="s">
        <v>630</v>
      </c>
      <c r="D93" s="79" t="s">
        <v>629</v>
      </c>
      <c r="E93" s="167">
        <v>2104</v>
      </c>
      <c r="F93" s="108">
        <v>3888.89</v>
      </c>
      <c r="G93" s="108">
        <v>3888.89</v>
      </c>
      <c r="H93" s="102"/>
      <c r="I93" s="97">
        <f t="shared" si="1"/>
        <v>3888.89</v>
      </c>
      <c r="J93" s="118"/>
    </row>
    <row r="94" spans="1:11" s="125" customFormat="1" ht="81" customHeight="1">
      <c r="A94" s="165" t="s">
        <v>589</v>
      </c>
      <c r="B94" s="107" t="s">
        <v>741</v>
      </c>
      <c r="C94" s="106" t="s">
        <v>631</v>
      </c>
      <c r="D94" s="79" t="s">
        <v>629</v>
      </c>
      <c r="E94" s="167">
        <v>2104</v>
      </c>
      <c r="F94" s="108">
        <v>3888.89</v>
      </c>
      <c r="G94" s="108">
        <v>3888.89</v>
      </c>
      <c r="H94" s="102"/>
      <c r="I94" s="97">
        <f t="shared" si="1"/>
        <v>3888.89</v>
      </c>
      <c r="J94" s="118"/>
    </row>
    <row r="95" spans="1:11" s="125" customFormat="1" ht="81" customHeight="1">
      <c r="A95" s="165" t="s">
        <v>590</v>
      </c>
      <c r="B95" s="107" t="s">
        <v>742</v>
      </c>
      <c r="C95" s="106" t="s">
        <v>632</v>
      </c>
      <c r="D95" s="79" t="s">
        <v>629</v>
      </c>
      <c r="E95" s="167">
        <v>2104</v>
      </c>
      <c r="F95" s="108">
        <v>4277.78</v>
      </c>
      <c r="G95" s="108">
        <v>4277.78</v>
      </c>
      <c r="H95" s="102"/>
      <c r="I95" s="97">
        <f t="shared" si="1"/>
        <v>4277.78</v>
      </c>
      <c r="J95" s="118"/>
    </row>
    <row r="96" spans="1:11" ht="30" customHeight="1">
      <c r="A96" s="164" t="s">
        <v>584</v>
      </c>
      <c r="B96" s="107" t="s">
        <v>410</v>
      </c>
      <c r="C96" s="106" t="s">
        <v>407</v>
      </c>
      <c r="D96" s="79" t="s">
        <v>143</v>
      </c>
      <c r="E96" s="167">
        <v>1223</v>
      </c>
      <c r="F96" s="102">
        <v>15000</v>
      </c>
      <c r="G96" s="108">
        <v>15000</v>
      </c>
      <c r="H96" s="102">
        <v>2500</v>
      </c>
      <c r="I96" s="97">
        <f t="shared" si="1"/>
        <v>17500</v>
      </c>
      <c r="J96" s="135" t="s">
        <v>633</v>
      </c>
    </row>
    <row r="97" spans="1:12" ht="30.75" customHeight="1">
      <c r="A97" s="164" t="s">
        <v>713</v>
      </c>
      <c r="B97" s="107" t="s">
        <v>415</v>
      </c>
      <c r="C97" s="106" t="s">
        <v>416</v>
      </c>
      <c r="D97" s="79" t="s">
        <v>143</v>
      </c>
      <c r="E97" s="167">
        <v>1223</v>
      </c>
      <c r="F97" s="102">
        <v>8250</v>
      </c>
      <c r="G97" s="108">
        <v>8250</v>
      </c>
      <c r="H97" s="102">
        <v>5000</v>
      </c>
      <c r="I97" s="97">
        <f t="shared" si="1"/>
        <v>13250</v>
      </c>
      <c r="J97" s="135" t="s">
        <v>616</v>
      </c>
    </row>
    <row r="98" spans="1:12" ht="30.75" customHeight="1">
      <c r="A98" s="164" t="s">
        <v>714</v>
      </c>
      <c r="B98" s="107" t="s">
        <v>444</v>
      </c>
      <c r="C98" s="106" t="s">
        <v>443</v>
      </c>
      <c r="D98" s="79" t="s">
        <v>143</v>
      </c>
      <c r="E98" s="167">
        <v>1223</v>
      </c>
      <c r="F98" s="102">
        <v>8250</v>
      </c>
      <c r="G98" s="108">
        <v>8150.34</v>
      </c>
      <c r="H98" s="102">
        <v>2324.3200000000002</v>
      </c>
      <c r="I98" s="97">
        <f t="shared" si="1"/>
        <v>10474.66</v>
      </c>
      <c r="J98" s="135" t="s">
        <v>699</v>
      </c>
      <c r="L98" s="140"/>
    </row>
    <row r="99" spans="1:12" ht="30.75" customHeight="1">
      <c r="A99" s="164" t="s">
        <v>591</v>
      </c>
      <c r="B99" s="107" t="s">
        <v>423</v>
      </c>
      <c r="C99" s="106" t="s">
        <v>463</v>
      </c>
      <c r="D99" s="79" t="s">
        <v>143</v>
      </c>
      <c r="E99" s="167">
        <v>1223</v>
      </c>
      <c r="F99" s="102">
        <v>2250</v>
      </c>
      <c r="G99" s="108">
        <v>2250</v>
      </c>
      <c r="H99" s="102"/>
      <c r="I99" s="97">
        <f t="shared" si="1"/>
        <v>2250</v>
      </c>
      <c r="J99" s="124"/>
    </row>
    <row r="100" spans="1:12" s="125" customFormat="1" ht="30.75" customHeight="1">
      <c r="A100" s="165" t="s">
        <v>715</v>
      </c>
      <c r="B100" s="107" t="s">
        <v>441</v>
      </c>
      <c r="C100" s="106" t="s">
        <v>442</v>
      </c>
      <c r="D100" s="79" t="s">
        <v>143</v>
      </c>
      <c r="E100" s="167">
        <v>1223</v>
      </c>
      <c r="F100" s="102">
        <v>3750</v>
      </c>
      <c r="G100" s="108">
        <v>3750</v>
      </c>
      <c r="H100" s="102"/>
      <c r="I100" s="97">
        <f t="shared" si="1"/>
        <v>3750</v>
      </c>
      <c r="J100" s="124"/>
    </row>
    <row r="101" spans="1:12" s="125" customFormat="1" ht="19.5" customHeight="1">
      <c r="A101" s="223"/>
      <c r="B101" s="224"/>
      <c r="C101" s="225" t="s">
        <v>701</v>
      </c>
      <c r="D101" s="225"/>
      <c r="E101" s="225"/>
      <c r="F101" s="226">
        <f>SUM(F5:F100)</f>
        <v>1743466.21</v>
      </c>
      <c r="G101" s="227">
        <f>SUM(G5:G100)</f>
        <v>1684921.6100000006</v>
      </c>
      <c r="H101" s="226">
        <f>SUM(H5:H100)</f>
        <v>80116.170000000013</v>
      </c>
      <c r="I101" s="226">
        <f>SUM(I5:I100)</f>
        <v>1765037.7800000005</v>
      </c>
      <c r="J101" s="124"/>
    </row>
    <row r="102" spans="1:12" s="125" customFormat="1" ht="19.5" customHeight="1">
      <c r="A102" s="185"/>
      <c r="B102" s="186"/>
      <c r="C102" s="187"/>
      <c r="D102" s="187"/>
      <c r="E102" s="187"/>
      <c r="F102" s="188"/>
      <c r="G102" s="189"/>
      <c r="H102" s="188"/>
      <c r="I102" s="190"/>
      <c r="J102" s="124"/>
    </row>
    <row r="103" spans="1:12" s="125" customFormat="1" ht="30.75" customHeight="1">
      <c r="A103" s="249" t="s">
        <v>502</v>
      </c>
      <c r="B103" s="250"/>
      <c r="C103" s="250"/>
      <c r="D103" s="250"/>
      <c r="E103" s="250"/>
      <c r="F103" s="221"/>
      <c r="G103" s="221"/>
      <c r="H103" s="221"/>
      <c r="I103" s="222"/>
      <c r="J103" s="118"/>
    </row>
    <row r="104" spans="1:12" s="125" customFormat="1" ht="30.75" customHeight="1">
      <c r="A104" s="165" t="s">
        <v>592</v>
      </c>
      <c r="B104" s="89">
        <v>13785072891</v>
      </c>
      <c r="C104" s="80" t="s">
        <v>634</v>
      </c>
      <c r="D104" s="126" t="s">
        <v>471</v>
      </c>
      <c r="E104" s="167">
        <v>1269</v>
      </c>
      <c r="F104" s="86">
        <v>3000</v>
      </c>
      <c r="G104" s="134">
        <v>3000</v>
      </c>
      <c r="H104" s="169"/>
      <c r="I104" s="97">
        <f t="shared" ref="I104:I125" si="2">G104+H104</f>
        <v>3000</v>
      </c>
      <c r="J104" s="147"/>
    </row>
    <row r="105" spans="1:12" s="125" customFormat="1" ht="30.75" customHeight="1">
      <c r="A105" s="165" t="s">
        <v>593</v>
      </c>
      <c r="B105" s="89">
        <v>12492518000</v>
      </c>
      <c r="C105" s="80" t="s">
        <v>635</v>
      </c>
      <c r="D105" s="126" t="s">
        <v>471</v>
      </c>
      <c r="E105" s="167">
        <v>1269</v>
      </c>
      <c r="F105" s="86">
        <v>5000</v>
      </c>
      <c r="G105" s="134">
        <v>5000</v>
      </c>
      <c r="H105" s="134">
        <v>3200</v>
      </c>
      <c r="I105" s="97">
        <f t="shared" si="2"/>
        <v>8200</v>
      </c>
      <c r="J105" s="180" t="s">
        <v>700</v>
      </c>
    </row>
    <row r="106" spans="1:12" s="125" customFormat="1" ht="30.75" customHeight="1">
      <c r="A106" s="165" t="s">
        <v>540</v>
      </c>
      <c r="B106" s="89">
        <v>28645559315</v>
      </c>
      <c r="C106" s="80" t="s">
        <v>347</v>
      </c>
      <c r="D106" s="126" t="s">
        <v>471</v>
      </c>
      <c r="E106" s="167">
        <v>1269</v>
      </c>
      <c r="F106" s="86">
        <v>2000</v>
      </c>
      <c r="G106" s="134">
        <v>2000</v>
      </c>
      <c r="H106" s="169"/>
      <c r="I106" s="97">
        <f t="shared" si="2"/>
        <v>2000</v>
      </c>
      <c r="J106" s="147"/>
    </row>
    <row r="107" spans="1:12" s="125" customFormat="1" ht="30.75" customHeight="1">
      <c r="A107" s="165" t="s">
        <v>594</v>
      </c>
      <c r="B107" s="89">
        <v>3533054678</v>
      </c>
      <c r="C107" s="80" t="s">
        <v>636</v>
      </c>
      <c r="D107" s="126" t="s">
        <v>471</v>
      </c>
      <c r="E107" s="167">
        <v>1269</v>
      </c>
      <c r="F107" s="86">
        <v>4000</v>
      </c>
      <c r="G107" s="134">
        <v>4000</v>
      </c>
      <c r="H107" s="169"/>
      <c r="I107" s="97">
        <f t="shared" si="2"/>
        <v>4000</v>
      </c>
      <c r="J107" s="147"/>
    </row>
    <row r="108" spans="1:12" s="125" customFormat="1" ht="30.75" customHeight="1">
      <c r="A108" s="165" t="s">
        <v>716</v>
      </c>
      <c r="B108" s="89">
        <v>67879291091</v>
      </c>
      <c r="C108" s="80" t="s">
        <v>637</v>
      </c>
      <c r="D108" s="126" t="s">
        <v>471</v>
      </c>
      <c r="E108" s="167">
        <v>1269</v>
      </c>
      <c r="F108" s="86">
        <v>3000</v>
      </c>
      <c r="G108" s="134">
        <v>3000</v>
      </c>
      <c r="H108" s="169"/>
      <c r="I108" s="97">
        <f t="shared" si="2"/>
        <v>3000</v>
      </c>
      <c r="J108" s="147"/>
    </row>
    <row r="109" spans="1:12" s="125" customFormat="1" ht="30.75" customHeight="1">
      <c r="A109" s="165" t="s">
        <v>595</v>
      </c>
      <c r="B109" s="89">
        <v>37033351636</v>
      </c>
      <c r="C109" s="80" t="s">
        <v>638</v>
      </c>
      <c r="D109" s="126" t="s">
        <v>471</v>
      </c>
      <c r="E109" s="167">
        <v>1269</v>
      </c>
      <c r="F109" s="86">
        <v>2000</v>
      </c>
      <c r="G109" s="134">
        <v>2000</v>
      </c>
      <c r="H109" s="169"/>
      <c r="I109" s="97">
        <f t="shared" si="2"/>
        <v>2000</v>
      </c>
      <c r="J109" s="147"/>
    </row>
    <row r="110" spans="1:12" s="125" customFormat="1" ht="30.75" customHeight="1">
      <c r="A110" s="165" t="s">
        <v>596</v>
      </c>
      <c r="B110" s="89">
        <v>61411111121</v>
      </c>
      <c r="C110" s="80" t="s">
        <v>640</v>
      </c>
      <c r="D110" s="126" t="s">
        <v>471</v>
      </c>
      <c r="E110" s="167">
        <v>1269</v>
      </c>
      <c r="F110" s="86">
        <v>5000</v>
      </c>
      <c r="G110" s="134">
        <v>5000</v>
      </c>
      <c r="H110" s="169"/>
      <c r="I110" s="97">
        <f t="shared" si="2"/>
        <v>5000</v>
      </c>
      <c r="J110" s="147"/>
    </row>
    <row r="111" spans="1:12" s="125" customFormat="1" ht="30.75" customHeight="1">
      <c r="A111" s="165" t="s">
        <v>597</v>
      </c>
      <c r="B111" s="89">
        <v>87345762548</v>
      </c>
      <c r="C111" s="80" t="s">
        <v>639</v>
      </c>
      <c r="D111" s="126" t="s">
        <v>471</v>
      </c>
      <c r="E111" s="167">
        <v>1269</v>
      </c>
      <c r="F111" s="86">
        <v>1995.66</v>
      </c>
      <c r="G111" s="134">
        <v>1995.66</v>
      </c>
      <c r="H111" s="169"/>
      <c r="I111" s="97">
        <f t="shared" si="2"/>
        <v>1995.66</v>
      </c>
      <c r="J111" s="147"/>
    </row>
    <row r="112" spans="1:12" s="125" customFormat="1" ht="30.75" customHeight="1">
      <c r="A112" s="165" t="s">
        <v>717</v>
      </c>
      <c r="B112" s="89">
        <v>77600514446</v>
      </c>
      <c r="C112" s="106" t="s">
        <v>459</v>
      </c>
      <c r="D112" s="126" t="s">
        <v>753</v>
      </c>
      <c r="E112" s="235" t="s">
        <v>754</v>
      </c>
      <c r="F112" s="86">
        <v>2678</v>
      </c>
      <c r="G112" s="134">
        <v>2678</v>
      </c>
      <c r="H112" s="134">
        <v>12562</v>
      </c>
      <c r="I112" s="97">
        <f t="shared" si="2"/>
        <v>15240</v>
      </c>
      <c r="J112" s="147"/>
    </row>
    <row r="113" spans="1:12" s="125" customFormat="1" ht="30.75" customHeight="1">
      <c r="A113" s="165" t="s">
        <v>718</v>
      </c>
      <c r="B113" s="89">
        <v>12027549767</v>
      </c>
      <c r="C113" s="50" t="s">
        <v>473</v>
      </c>
      <c r="D113" s="126" t="s">
        <v>471</v>
      </c>
      <c r="E113" s="167">
        <v>1269</v>
      </c>
      <c r="F113" s="86">
        <v>3000</v>
      </c>
      <c r="G113" s="134">
        <v>3000</v>
      </c>
      <c r="H113" s="169"/>
      <c r="I113" s="97">
        <f t="shared" si="2"/>
        <v>3000</v>
      </c>
      <c r="J113" s="147"/>
    </row>
    <row r="114" spans="1:12" s="125" customFormat="1" ht="67.5" customHeight="1">
      <c r="A114" s="165" t="s">
        <v>719</v>
      </c>
      <c r="B114" s="107" t="s">
        <v>29</v>
      </c>
      <c r="C114" s="80" t="s">
        <v>641</v>
      </c>
      <c r="D114" s="126" t="s">
        <v>642</v>
      </c>
      <c r="E114" s="167" t="s">
        <v>643</v>
      </c>
      <c r="F114" s="102">
        <v>20000</v>
      </c>
      <c r="G114" s="108">
        <v>20000</v>
      </c>
      <c r="H114" s="110"/>
      <c r="I114" s="97">
        <f t="shared" si="2"/>
        <v>20000</v>
      </c>
      <c r="J114" s="147"/>
    </row>
    <row r="115" spans="1:12" s="125" customFormat="1" ht="67.5" customHeight="1">
      <c r="A115" s="165" t="s">
        <v>720</v>
      </c>
      <c r="B115" s="107" t="s">
        <v>408</v>
      </c>
      <c r="C115" s="80" t="s">
        <v>651</v>
      </c>
      <c r="D115" s="126" t="s">
        <v>652</v>
      </c>
      <c r="E115" s="167">
        <v>2105</v>
      </c>
      <c r="F115" s="102">
        <v>11956.48</v>
      </c>
      <c r="G115" s="108">
        <v>11956.48</v>
      </c>
      <c r="H115" s="110"/>
      <c r="I115" s="97">
        <f t="shared" si="2"/>
        <v>11956.48</v>
      </c>
      <c r="J115" s="147"/>
    </row>
    <row r="116" spans="1:12" s="125" customFormat="1" ht="33" customHeight="1">
      <c r="A116" s="165" t="s">
        <v>598</v>
      </c>
      <c r="B116" s="107" t="s">
        <v>204</v>
      </c>
      <c r="C116" s="106" t="s">
        <v>184</v>
      </c>
      <c r="D116" s="79" t="s">
        <v>458</v>
      </c>
      <c r="E116" s="167">
        <v>1228</v>
      </c>
      <c r="F116" s="108">
        <v>460000</v>
      </c>
      <c r="G116" s="108">
        <v>450388.66</v>
      </c>
      <c r="H116" s="102">
        <v>15000</v>
      </c>
      <c r="I116" s="97">
        <f t="shared" si="2"/>
        <v>465388.66</v>
      </c>
      <c r="J116" s="180" t="s">
        <v>614</v>
      </c>
    </row>
    <row r="117" spans="1:12" s="125" customFormat="1" ht="45.75" customHeight="1">
      <c r="A117" s="165" t="s">
        <v>599</v>
      </c>
      <c r="B117" s="107" t="s">
        <v>412</v>
      </c>
      <c r="C117" s="106" t="s">
        <v>411</v>
      </c>
      <c r="D117" s="79" t="s">
        <v>414</v>
      </c>
      <c r="E117" s="99" t="s">
        <v>664</v>
      </c>
      <c r="F117" s="108">
        <v>149730.57</v>
      </c>
      <c r="G117" s="108">
        <v>149730.57</v>
      </c>
      <c r="H117" s="102"/>
      <c r="I117" s="97">
        <f t="shared" si="2"/>
        <v>149730.57</v>
      </c>
      <c r="J117" s="148"/>
    </row>
    <row r="118" spans="1:12" s="125" customFormat="1" ht="45.75" customHeight="1">
      <c r="A118" s="165" t="s">
        <v>600</v>
      </c>
      <c r="B118" s="107" t="s">
        <v>743</v>
      </c>
      <c r="C118" s="106" t="s">
        <v>665</v>
      </c>
      <c r="D118" s="79" t="s">
        <v>666</v>
      </c>
      <c r="E118" s="99" t="s">
        <v>667</v>
      </c>
      <c r="F118" s="108">
        <v>100000</v>
      </c>
      <c r="G118" s="108">
        <v>100000</v>
      </c>
      <c r="H118" s="102"/>
      <c r="I118" s="97">
        <f t="shared" si="2"/>
        <v>100000</v>
      </c>
      <c r="J118" s="148"/>
    </row>
    <row r="119" spans="1:12" s="125" customFormat="1" ht="45.75" customHeight="1">
      <c r="A119" s="165" t="s">
        <v>601</v>
      </c>
      <c r="B119" s="107" t="s">
        <v>413</v>
      </c>
      <c r="C119" s="106" t="s">
        <v>738</v>
      </c>
      <c r="D119" s="79" t="s">
        <v>668</v>
      </c>
      <c r="E119" s="99" t="s">
        <v>669</v>
      </c>
      <c r="F119" s="108">
        <v>25200</v>
      </c>
      <c r="G119" s="108">
        <v>25200</v>
      </c>
      <c r="H119" s="102"/>
      <c r="I119" s="97">
        <f t="shared" si="2"/>
        <v>25200</v>
      </c>
      <c r="J119" s="148"/>
    </row>
    <row r="120" spans="1:12" ht="26.25" customHeight="1">
      <c r="A120" s="164" t="s">
        <v>721</v>
      </c>
      <c r="B120" s="107" t="s">
        <v>198</v>
      </c>
      <c r="C120" s="106" t="s">
        <v>427</v>
      </c>
      <c r="D120" s="79" t="s">
        <v>663</v>
      </c>
      <c r="E120" s="167">
        <v>1219</v>
      </c>
      <c r="F120" s="102">
        <v>120000</v>
      </c>
      <c r="G120" s="108">
        <v>120000</v>
      </c>
      <c r="H120" s="102">
        <v>7365</v>
      </c>
      <c r="I120" s="97">
        <f t="shared" si="2"/>
        <v>127365</v>
      </c>
      <c r="J120" s="180" t="s">
        <v>683</v>
      </c>
      <c r="L120" s="148"/>
    </row>
    <row r="121" spans="1:12" s="125" customFormat="1" ht="28.5" customHeight="1">
      <c r="A121" s="165" t="s">
        <v>602</v>
      </c>
      <c r="B121" s="107" t="s">
        <v>744</v>
      </c>
      <c r="C121" s="106" t="s">
        <v>678</v>
      </c>
      <c r="D121" s="79" t="s">
        <v>680</v>
      </c>
      <c r="E121" s="167" t="s">
        <v>679</v>
      </c>
      <c r="F121" s="102">
        <v>9500</v>
      </c>
      <c r="G121" s="102">
        <v>9500</v>
      </c>
      <c r="H121" s="102"/>
      <c r="I121" s="97">
        <f t="shared" si="2"/>
        <v>9500</v>
      </c>
      <c r="J121" s="148"/>
    </row>
    <row r="122" spans="1:12" s="125" customFormat="1" ht="28.5" customHeight="1">
      <c r="A122" s="165" t="s">
        <v>603</v>
      </c>
      <c r="B122" s="107" t="s">
        <v>745</v>
      </c>
      <c r="C122" s="106" t="s">
        <v>675</v>
      </c>
      <c r="D122" s="79" t="s">
        <v>676</v>
      </c>
      <c r="E122" s="167" t="s">
        <v>677</v>
      </c>
      <c r="F122" s="102">
        <v>15000</v>
      </c>
      <c r="G122" s="102">
        <v>15000</v>
      </c>
      <c r="H122" s="102"/>
      <c r="I122" s="97">
        <f t="shared" si="2"/>
        <v>15000</v>
      </c>
      <c r="J122" s="148"/>
    </row>
    <row r="123" spans="1:12" s="125" customFormat="1" ht="39" customHeight="1">
      <c r="A123" s="165" t="s">
        <v>722</v>
      </c>
      <c r="B123" s="52">
        <v>83149865195</v>
      </c>
      <c r="C123" s="50" t="s">
        <v>424</v>
      </c>
      <c r="D123" s="123" t="s">
        <v>674</v>
      </c>
      <c r="E123" s="167" t="s">
        <v>613</v>
      </c>
      <c r="F123" s="86">
        <v>68070.52</v>
      </c>
      <c r="G123" s="134">
        <v>68070.52</v>
      </c>
      <c r="H123" s="134"/>
      <c r="I123" s="97">
        <f t="shared" si="2"/>
        <v>68070.52</v>
      </c>
      <c r="J123" s="149"/>
    </row>
    <row r="124" spans="1:12" s="125" customFormat="1" ht="39" customHeight="1">
      <c r="A124" s="165" t="s">
        <v>604</v>
      </c>
      <c r="B124" s="175" t="s">
        <v>474</v>
      </c>
      <c r="C124" s="176" t="s">
        <v>475</v>
      </c>
      <c r="D124" s="177" t="s">
        <v>685</v>
      </c>
      <c r="E124" s="167" t="s">
        <v>684</v>
      </c>
      <c r="F124" s="86">
        <v>1686454.05</v>
      </c>
      <c r="G124" s="134">
        <v>1686454.05</v>
      </c>
      <c r="H124" s="134"/>
      <c r="I124" s="97">
        <f t="shared" si="2"/>
        <v>1686454.05</v>
      </c>
      <c r="J124" s="149"/>
    </row>
    <row r="125" spans="1:12" ht="27.75" customHeight="1">
      <c r="A125" s="164" t="s">
        <v>723</v>
      </c>
      <c r="B125" s="52">
        <v>94852031813</v>
      </c>
      <c r="C125" s="50" t="s">
        <v>681</v>
      </c>
      <c r="D125" s="79" t="s">
        <v>682</v>
      </c>
      <c r="E125" s="167">
        <v>1262</v>
      </c>
      <c r="F125" s="84">
        <v>10000</v>
      </c>
      <c r="G125" s="134">
        <v>10000</v>
      </c>
      <c r="H125" s="134"/>
      <c r="I125" s="97">
        <f t="shared" si="2"/>
        <v>10000</v>
      </c>
      <c r="J125" s="149"/>
    </row>
    <row r="126" spans="1:12">
      <c r="A126" s="164"/>
      <c r="B126" s="162"/>
      <c r="C126" s="155" t="s">
        <v>506</v>
      </c>
      <c r="D126" s="155"/>
      <c r="E126" s="155"/>
      <c r="F126" s="156">
        <f>SUM(F104:F125)</f>
        <v>2707585.2800000003</v>
      </c>
      <c r="G126" s="157">
        <f>SUM(G104:G125)</f>
        <v>2697973.94</v>
      </c>
      <c r="H126" s="156">
        <f>SUM(H104:H125)</f>
        <v>38127</v>
      </c>
      <c r="I126" s="156">
        <f>SUM(I104:I125)</f>
        <v>2736100.94</v>
      </c>
    </row>
    <row r="127" spans="1:12">
      <c r="A127" s="164"/>
      <c r="B127" s="162"/>
      <c r="C127" s="136"/>
      <c r="D127" s="136"/>
      <c r="E127" s="136"/>
      <c r="F127" s="143"/>
      <c r="G127" s="146"/>
      <c r="H127" s="143"/>
      <c r="I127" s="143"/>
    </row>
    <row r="128" spans="1:12">
      <c r="A128" s="255" t="s">
        <v>507</v>
      </c>
      <c r="B128" s="256"/>
      <c r="C128" s="257"/>
      <c r="D128" s="217"/>
      <c r="E128" s="218"/>
      <c r="F128" s="219">
        <f>SUM(F101+F126)</f>
        <v>4451051.49</v>
      </c>
      <c r="G128" s="219">
        <f>SUM(G101+G126)</f>
        <v>4382895.5500000007</v>
      </c>
      <c r="H128" s="219">
        <f>SUM(H101+H126)</f>
        <v>118243.17000000001</v>
      </c>
      <c r="I128" s="220">
        <f>H128+G128</f>
        <v>4501138.7200000007</v>
      </c>
      <c r="J128" s="140"/>
      <c r="K128" s="140"/>
    </row>
    <row r="129" spans="1:12">
      <c r="A129" s="164"/>
      <c r="B129" s="130"/>
      <c r="C129" s="130"/>
      <c r="D129" s="137"/>
      <c r="E129" s="130"/>
      <c r="F129" s="138"/>
      <c r="G129" s="138"/>
      <c r="H129" s="138"/>
      <c r="I129" s="139"/>
    </row>
    <row r="130" spans="1:12" ht="25.5" customHeight="1">
      <c r="A130" s="258" t="s">
        <v>503</v>
      </c>
      <c r="B130" s="259"/>
      <c r="C130" s="260"/>
      <c r="D130" s="191"/>
      <c r="E130" s="192"/>
      <c r="F130" s="193"/>
      <c r="G130" s="193"/>
      <c r="H130" s="193"/>
      <c r="I130" s="194"/>
      <c r="K130" s="140"/>
      <c r="L130" s="140"/>
    </row>
    <row r="131" spans="1:12" ht="40.5">
      <c r="A131" s="200" t="s">
        <v>748</v>
      </c>
      <c r="B131" s="212" t="s">
        <v>476</v>
      </c>
      <c r="C131" s="213" t="s">
        <v>477</v>
      </c>
      <c r="D131" s="213" t="s">
        <v>478</v>
      </c>
      <c r="E131" s="213" t="s">
        <v>612</v>
      </c>
      <c r="F131" s="214"/>
      <c r="G131" s="214"/>
      <c r="H131" s="215" t="s">
        <v>485</v>
      </c>
      <c r="I131" s="216" t="s">
        <v>479</v>
      </c>
    </row>
    <row r="132" spans="1:12">
      <c r="A132" s="164" t="s">
        <v>724</v>
      </c>
      <c r="B132" s="163">
        <v>32289496287</v>
      </c>
      <c r="C132" s="100" t="s">
        <v>480</v>
      </c>
      <c r="D132" s="79" t="s">
        <v>481</v>
      </c>
      <c r="E132" s="78">
        <v>1220</v>
      </c>
      <c r="F132" s="84"/>
      <c r="G132" s="171"/>
      <c r="H132" s="134">
        <v>18000</v>
      </c>
      <c r="I132" s="83">
        <f>G132+H132</f>
        <v>18000</v>
      </c>
      <c r="J132" s="125"/>
      <c r="K132" s="125"/>
    </row>
    <row r="133" spans="1:12">
      <c r="A133" s="164" t="s">
        <v>725</v>
      </c>
      <c r="B133" s="163">
        <v>45212948769</v>
      </c>
      <c r="C133" s="100" t="s">
        <v>482</v>
      </c>
      <c r="D133" s="79" t="s">
        <v>645</v>
      </c>
      <c r="E133" s="78">
        <v>1220</v>
      </c>
      <c r="F133" s="84"/>
      <c r="G133" s="171"/>
      <c r="H133" s="134">
        <v>1500.03</v>
      </c>
      <c r="I133" s="83">
        <f t="shared" ref="I133:I138" si="3">G133+H133</f>
        <v>1500.03</v>
      </c>
      <c r="J133" s="125"/>
      <c r="K133" s="141"/>
      <c r="L133" s="140"/>
    </row>
    <row r="134" spans="1:12" ht="25.5">
      <c r="A134" s="164" t="s">
        <v>726</v>
      </c>
      <c r="B134" s="163">
        <v>68252833268</v>
      </c>
      <c r="C134" s="100" t="s">
        <v>646</v>
      </c>
      <c r="D134" s="79" t="s">
        <v>647</v>
      </c>
      <c r="E134" s="78">
        <v>1220</v>
      </c>
      <c r="F134" s="84"/>
      <c r="G134" s="171"/>
      <c r="H134" s="134">
        <v>9500</v>
      </c>
      <c r="I134" s="83">
        <f>SUM(F134:H134)</f>
        <v>9500</v>
      </c>
      <c r="J134" s="125"/>
      <c r="K134" s="125"/>
    </row>
    <row r="135" spans="1:12">
      <c r="A135" s="164" t="s">
        <v>605</v>
      </c>
      <c r="B135" s="163">
        <v>62702092724</v>
      </c>
      <c r="C135" s="100" t="s">
        <v>483</v>
      </c>
      <c r="D135" s="79" t="s">
        <v>644</v>
      </c>
      <c r="E135" s="78">
        <v>1220</v>
      </c>
      <c r="F135" s="84"/>
      <c r="G135" s="171"/>
      <c r="H135" s="134">
        <v>7000</v>
      </c>
      <c r="I135" s="83">
        <f t="shared" si="3"/>
        <v>7000</v>
      </c>
      <c r="J135" s="125"/>
      <c r="K135" s="125"/>
    </row>
    <row r="136" spans="1:12">
      <c r="A136" s="164" t="s">
        <v>727</v>
      </c>
      <c r="B136" s="163">
        <v>52410327915</v>
      </c>
      <c r="C136" s="100" t="s">
        <v>484</v>
      </c>
      <c r="D136" s="79" t="s">
        <v>655</v>
      </c>
      <c r="E136" s="166">
        <v>2105</v>
      </c>
      <c r="F136" s="84"/>
      <c r="G136" s="171"/>
      <c r="H136" s="134">
        <v>6112.5</v>
      </c>
      <c r="I136" s="83">
        <f t="shared" si="3"/>
        <v>6112.5</v>
      </c>
      <c r="J136" s="125"/>
      <c r="K136" s="125"/>
    </row>
    <row r="137" spans="1:12">
      <c r="A137" s="164" t="s">
        <v>606</v>
      </c>
      <c r="B137" s="163">
        <v>11313986681</v>
      </c>
      <c r="C137" s="100" t="s">
        <v>656</v>
      </c>
      <c r="D137" s="79" t="s">
        <v>657</v>
      </c>
      <c r="E137" s="166">
        <v>2105</v>
      </c>
      <c r="F137" s="84"/>
      <c r="G137" s="171"/>
      <c r="H137" s="134">
        <v>7605.71</v>
      </c>
      <c r="I137" s="83">
        <f t="shared" si="3"/>
        <v>7605.71</v>
      </c>
      <c r="J137" s="125"/>
      <c r="K137" s="125"/>
    </row>
    <row r="138" spans="1:12">
      <c r="A138" s="164" t="s">
        <v>728</v>
      </c>
      <c r="B138" s="163">
        <v>89465265383</v>
      </c>
      <c r="C138" s="100" t="s">
        <v>658</v>
      </c>
      <c r="D138" s="79" t="s">
        <v>659</v>
      </c>
      <c r="E138" s="166">
        <v>2105</v>
      </c>
      <c r="F138" s="84"/>
      <c r="G138" s="171"/>
      <c r="H138" s="134">
        <v>4719.96</v>
      </c>
      <c r="I138" s="83">
        <f t="shared" si="3"/>
        <v>4719.96</v>
      </c>
      <c r="J138" s="125"/>
      <c r="K138" s="125"/>
    </row>
    <row r="139" spans="1:12">
      <c r="A139" s="164" t="s">
        <v>729</v>
      </c>
      <c r="B139" s="163">
        <v>50522457221</v>
      </c>
      <c r="C139" s="100" t="s">
        <v>486</v>
      </c>
      <c r="D139" s="79" t="s">
        <v>487</v>
      </c>
      <c r="E139" s="78">
        <v>1227</v>
      </c>
      <c r="F139" s="84"/>
      <c r="G139" s="84"/>
      <c r="H139" s="134">
        <v>92671.57</v>
      </c>
      <c r="I139" s="83">
        <f t="shared" ref="I139:I152" si="4">G139+H139</f>
        <v>92671.57</v>
      </c>
      <c r="J139" s="125"/>
      <c r="K139" s="125"/>
    </row>
    <row r="140" spans="1:12">
      <c r="A140" s="164" t="s">
        <v>730</v>
      </c>
      <c r="B140" s="163">
        <v>83741593151</v>
      </c>
      <c r="C140" s="100" t="s">
        <v>488</v>
      </c>
      <c r="D140" s="79" t="s">
        <v>686</v>
      </c>
      <c r="E140" s="78">
        <v>2105</v>
      </c>
      <c r="F140" s="84"/>
      <c r="G140" s="84"/>
      <c r="H140" s="134">
        <v>634</v>
      </c>
      <c r="I140" s="83">
        <f t="shared" si="4"/>
        <v>634</v>
      </c>
      <c r="J140" s="141"/>
      <c r="K140" s="125"/>
    </row>
    <row r="141" spans="1:12">
      <c r="A141" s="164" t="s">
        <v>607</v>
      </c>
      <c r="B141" s="163">
        <v>18970989724</v>
      </c>
      <c r="C141" s="100" t="s">
        <v>653</v>
      </c>
      <c r="D141" s="79" t="s">
        <v>654</v>
      </c>
      <c r="E141" s="78">
        <v>2105</v>
      </c>
      <c r="F141" s="84"/>
      <c r="G141" s="84"/>
      <c r="H141" s="134">
        <v>10000</v>
      </c>
      <c r="I141" s="83">
        <f t="shared" si="4"/>
        <v>10000</v>
      </c>
      <c r="J141" s="125"/>
      <c r="K141" s="125"/>
    </row>
    <row r="142" spans="1:12" ht="27" customHeight="1">
      <c r="A142" s="261" t="s">
        <v>608</v>
      </c>
      <c r="B142" s="263">
        <v>66548420466</v>
      </c>
      <c r="C142" s="265" t="s">
        <v>489</v>
      </c>
      <c r="D142" s="79" t="s">
        <v>751</v>
      </c>
      <c r="E142" s="178">
        <v>2105</v>
      </c>
      <c r="F142" s="84"/>
      <c r="G142" s="84"/>
      <c r="H142" s="134">
        <v>7261.23</v>
      </c>
      <c r="I142" s="83">
        <f t="shared" si="4"/>
        <v>7261.23</v>
      </c>
      <c r="J142" s="125"/>
      <c r="K142" s="125"/>
    </row>
    <row r="143" spans="1:12" ht="27" customHeight="1">
      <c r="A143" s="262"/>
      <c r="B143" s="264"/>
      <c r="C143" s="266"/>
      <c r="D143" s="79" t="s">
        <v>752</v>
      </c>
      <c r="E143" s="178" t="s">
        <v>689</v>
      </c>
      <c r="F143" s="84"/>
      <c r="G143" s="84"/>
      <c r="H143" s="134">
        <v>12700.1</v>
      </c>
      <c r="I143" s="83">
        <f t="shared" si="4"/>
        <v>12700.1</v>
      </c>
      <c r="J143" s="125"/>
      <c r="K143" s="125"/>
    </row>
    <row r="144" spans="1:12">
      <c r="A144" s="172" t="s">
        <v>731</v>
      </c>
      <c r="B144" s="163">
        <v>44110106406</v>
      </c>
      <c r="C144" s="100" t="s">
        <v>490</v>
      </c>
      <c r="D144" s="79" t="s">
        <v>650</v>
      </c>
      <c r="E144" s="78">
        <v>2105</v>
      </c>
      <c r="F144" s="171"/>
      <c r="G144" s="171"/>
      <c r="H144" s="134">
        <v>5000</v>
      </c>
      <c r="I144" s="83">
        <f t="shared" si="4"/>
        <v>5000</v>
      </c>
      <c r="J144" s="125"/>
      <c r="K144" s="125"/>
    </row>
    <row r="145" spans="1:11">
      <c r="A145" s="164" t="s">
        <v>609</v>
      </c>
      <c r="B145" s="163">
        <v>86401316610</v>
      </c>
      <c r="C145" s="100" t="s">
        <v>491</v>
      </c>
      <c r="D145" s="79" t="s">
        <v>649</v>
      </c>
      <c r="E145" s="78">
        <v>2105</v>
      </c>
      <c r="F145" s="171"/>
      <c r="G145" s="171"/>
      <c r="H145" s="134">
        <v>6500</v>
      </c>
      <c r="I145" s="83">
        <f t="shared" si="4"/>
        <v>6500</v>
      </c>
      <c r="J145" s="125"/>
      <c r="K145" s="125"/>
    </row>
    <row r="146" spans="1:11">
      <c r="A146" s="164" t="s">
        <v>732</v>
      </c>
      <c r="B146" s="163">
        <v>9072502343</v>
      </c>
      <c r="C146" s="100" t="s">
        <v>492</v>
      </c>
      <c r="D146" s="79" t="s">
        <v>648</v>
      </c>
      <c r="E146" s="78">
        <v>2105</v>
      </c>
      <c r="F146" s="171"/>
      <c r="G146" s="171"/>
      <c r="H146" s="134">
        <v>7200</v>
      </c>
      <c r="I146" s="83">
        <f t="shared" si="4"/>
        <v>7200</v>
      </c>
      <c r="J146" s="125"/>
      <c r="K146" s="125"/>
    </row>
    <row r="147" spans="1:11">
      <c r="A147" s="164" t="s">
        <v>733</v>
      </c>
      <c r="B147" s="163">
        <v>61775421116</v>
      </c>
      <c r="C147" s="100" t="s">
        <v>494</v>
      </c>
      <c r="D147" s="79" t="s">
        <v>493</v>
      </c>
      <c r="E147" s="78">
        <v>1216</v>
      </c>
      <c r="F147" s="171"/>
      <c r="G147" s="171"/>
      <c r="H147" s="134">
        <v>42700</v>
      </c>
      <c r="I147" s="83">
        <f t="shared" si="4"/>
        <v>42700</v>
      </c>
      <c r="J147" s="125"/>
      <c r="K147" s="125"/>
    </row>
    <row r="148" spans="1:11" ht="25.5">
      <c r="A148" s="164" t="s">
        <v>734</v>
      </c>
      <c r="B148" s="182" t="s">
        <v>746</v>
      </c>
      <c r="C148" s="100" t="s">
        <v>687</v>
      </c>
      <c r="D148" s="79" t="s">
        <v>688</v>
      </c>
      <c r="E148" s="166" t="s">
        <v>689</v>
      </c>
      <c r="F148" s="171"/>
      <c r="G148" s="171"/>
      <c r="H148" s="134">
        <v>2500</v>
      </c>
      <c r="I148" s="83">
        <f t="shared" si="4"/>
        <v>2500</v>
      </c>
      <c r="J148" s="125"/>
      <c r="K148" s="125"/>
    </row>
    <row r="149" spans="1:11" ht="25.5">
      <c r="A149" s="164" t="s">
        <v>735</v>
      </c>
      <c r="B149" s="163">
        <v>63535153121</v>
      </c>
      <c r="C149" s="100" t="s">
        <v>690</v>
      </c>
      <c r="D149" s="79" t="s">
        <v>691</v>
      </c>
      <c r="E149" s="166" t="s">
        <v>689</v>
      </c>
      <c r="F149" s="171"/>
      <c r="G149" s="171"/>
      <c r="H149" s="134">
        <v>5250</v>
      </c>
      <c r="I149" s="83">
        <f t="shared" si="4"/>
        <v>5250</v>
      </c>
      <c r="J149" s="125"/>
      <c r="K149" s="125"/>
    </row>
    <row r="150" spans="1:11" ht="25.5">
      <c r="A150" s="164" t="s">
        <v>610</v>
      </c>
      <c r="B150" s="163">
        <v>48030864159</v>
      </c>
      <c r="C150" s="100" t="s">
        <v>692</v>
      </c>
      <c r="D150" s="79" t="s">
        <v>693</v>
      </c>
      <c r="E150" s="166" t="s">
        <v>689</v>
      </c>
      <c r="F150" s="171"/>
      <c r="G150" s="171"/>
      <c r="H150" s="134">
        <v>4084.5</v>
      </c>
      <c r="I150" s="83">
        <f>SUM(G150:H150)</f>
        <v>4084.5</v>
      </c>
      <c r="J150" s="125"/>
      <c r="K150" s="125"/>
    </row>
    <row r="151" spans="1:11">
      <c r="A151" s="164" t="s">
        <v>736</v>
      </c>
      <c r="B151" s="170"/>
      <c r="C151" s="100" t="s">
        <v>671</v>
      </c>
      <c r="D151" s="79" t="s">
        <v>672</v>
      </c>
      <c r="E151" s="166" t="s">
        <v>617</v>
      </c>
      <c r="F151" s="171"/>
      <c r="G151" s="171"/>
      <c r="H151" s="134">
        <v>14395.55</v>
      </c>
      <c r="I151" s="83">
        <f t="shared" si="4"/>
        <v>14395.55</v>
      </c>
      <c r="J151" s="125"/>
      <c r="K151" s="125"/>
    </row>
    <row r="152" spans="1:11">
      <c r="A152" s="164" t="s">
        <v>737</v>
      </c>
      <c r="B152" s="163"/>
      <c r="C152" s="100" t="s">
        <v>670</v>
      </c>
      <c r="D152" s="79" t="s">
        <v>673</v>
      </c>
      <c r="E152" s="173" t="s">
        <v>617</v>
      </c>
      <c r="F152" s="174"/>
      <c r="G152" s="174"/>
      <c r="H152" s="134">
        <v>36100</v>
      </c>
      <c r="I152" s="83">
        <f t="shared" si="4"/>
        <v>36100</v>
      </c>
      <c r="J152" s="125"/>
      <c r="K152" s="125"/>
    </row>
    <row r="153" spans="1:11">
      <c r="A153" s="136"/>
      <c r="B153" s="170"/>
      <c r="C153" s="136"/>
      <c r="D153" s="82" t="s">
        <v>349</v>
      </c>
      <c r="E153" s="78"/>
      <c r="F153" s="144">
        <f>SUM(F132:F152)</f>
        <v>0</v>
      </c>
      <c r="G153" s="144">
        <f>SUM(G132:G152)</f>
        <v>0</v>
      </c>
      <c r="H153" s="144">
        <f>SUM(H132:H152)</f>
        <v>301435.15000000002</v>
      </c>
      <c r="I153" s="144">
        <f>SUM(I132:I152)</f>
        <v>301435.15000000002</v>
      </c>
      <c r="J153" s="141"/>
      <c r="K153" s="125"/>
    </row>
    <row r="154" spans="1:11">
      <c r="A154" s="136"/>
      <c r="B154" s="170"/>
      <c r="C154" s="136"/>
      <c r="D154" s="79"/>
      <c r="E154" s="78"/>
      <c r="F154" s="144"/>
      <c r="G154" s="144"/>
      <c r="H154" s="144"/>
      <c r="I154" s="144"/>
      <c r="J154" s="141"/>
      <c r="K154" s="125"/>
    </row>
    <row r="155" spans="1:11" ht="89.25">
      <c r="A155" s="164" t="s">
        <v>611</v>
      </c>
      <c r="B155" s="163"/>
      <c r="C155" s="80" t="s">
        <v>747</v>
      </c>
      <c r="D155" s="79" t="s">
        <v>705</v>
      </c>
      <c r="E155" s="166">
        <v>1217</v>
      </c>
      <c r="F155" s="171"/>
      <c r="G155" s="171"/>
      <c r="H155" s="134">
        <v>5625</v>
      </c>
      <c r="I155" s="83">
        <f>SUM(G155:H155)</f>
        <v>5625</v>
      </c>
      <c r="J155" s="125"/>
      <c r="K155" s="125"/>
    </row>
    <row r="156" spans="1:11" ht="12.75" customHeight="1">
      <c r="B156" s="253"/>
      <c r="C156" s="253"/>
      <c r="D156" s="253"/>
      <c r="E156" s="253"/>
      <c r="F156" s="253"/>
      <c r="G156" s="253"/>
      <c r="H156" s="253"/>
      <c r="I156" s="74"/>
    </row>
    <row r="157" spans="1:11">
      <c r="B157" s="75"/>
      <c r="C157" s="75"/>
      <c r="D157" s="75"/>
      <c r="E157" s="75"/>
      <c r="F157" s="75"/>
      <c r="G157" s="75"/>
      <c r="H157" s="75"/>
      <c r="I157" s="74"/>
    </row>
    <row r="158" spans="1:11">
      <c r="B158" s="75"/>
      <c r="C158" s="75"/>
      <c r="D158" s="75"/>
      <c r="E158" s="75"/>
      <c r="F158" s="75"/>
      <c r="G158" s="75"/>
      <c r="H158" s="75"/>
      <c r="I158" s="74"/>
      <c r="J158" s="140"/>
    </row>
    <row r="159" spans="1:11" ht="26.25" customHeight="1">
      <c r="B159" s="75"/>
      <c r="C159" s="75"/>
      <c r="D159" s="208" t="s">
        <v>500</v>
      </c>
      <c r="E159" s="75"/>
      <c r="F159" s="75"/>
      <c r="G159" s="75"/>
      <c r="H159" s="75"/>
      <c r="I159" s="74"/>
    </row>
    <row r="160" spans="1:11" ht="89.25">
      <c r="B160" s="75"/>
      <c r="C160" s="75"/>
      <c r="D160" s="158" t="s">
        <v>359</v>
      </c>
      <c r="E160" s="159" t="s">
        <v>755</v>
      </c>
      <c r="F160" s="160" t="s">
        <v>360</v>
      </c>
      <c r="G160" s="160" t="s">
        <v>361</v>
      </c>
      <c r="H160" s="160" t="s">
        <v>756</v>
      </c>
      <c r="I160" s="160" t="s">
        <v>757</v>
      </c>
      <c r="J160" s="154"/>
    </row>
    <row r="161" spans="2:10">
      <c r="B161" s="75"/>
      <c r="C161" s="75"/>
      <c r="D161" s="127" t="s">
        <v>447</v>
      </c>
      <c r="E161" s="128" t="s">
        <v>448</v>
      </c>
      <c r="F161" s="128" t="s">
        <v>449</v>
      </c>
      <c r="G161" s="128" t="s">
        <v>450</v>
      </c>
      <c r="H161" s="128" t="s">
        <v>451</v>
      </c>
      <c r="I161" s="128" t="s">
        <v>452</v>
      </c>
    </row>
    <row r="162" spans="2:10">
      <c r="B162" s="75"/>
      <c r="C162" s="75"/>
      <c r="D162" s="201" t="s">
        <v>501</v>
      </c>
      <c r="E162" s="202"/>
      <c r="F162" s="203"/>
      <c r="G162" s="203"/>
      <c r="H162" s="203"/>
      <c r="I162" s="203"/>
    </row>
    <row r="163" spans="2:10" ht="25.5">
      <c r="B163" s="75"/>
      <c r="C163" s="75"/>
      <c r="D163" s="105" t="s">
        <v>313</v>
      </c>
      <c r="E163" s="78">
        <v>1218</v>
      </c>
      <c r="F163" s="129">
        <f>SUM(F5:F24)</f>
        <v>207998.41999999998</v>
      </c>
      <c r="G163" s="129">
        <f>SUM(G5:G24)</f>
        <v>187348.02</v>
      </c>
      <c r="H163" s="77">
        <f>I163-G163</f>
        <v>22792.850000000006</v>
      </c>
      <c r="I163" s="77">
        <f>SUM(I5:I24)</f>
        <v>210140.87</v>
      </c>
    </row>
    <row r="164" spans="2:10">
      <c r="B164" s="75"/>
      <c r="C164" s="75"/>
      <c r="D164" s="105" t="s">
        <v>314</v>
      </c>
      <c r="E164" s="78">
        <v>1217</v>
      </c>
      <c r="F164" s="129">
        <f>SUM(F25:F47)</f>
        <v>840000</v>
      </c>
      <c r="G164" s="129">
        <f>SUM(G25:G47,H155)</f>
        <v>815206.5</v>
      </c>
      <c r="H164" s="77">
        <f t="shared" ref="H164:H169" si="5">I164-G164</f>
        <v>24000</v>
      </c>
      <c r="I164" s="77">
        <f>SUM(I25:I47,I155)</f>
        <v>839206.5</v>
      </c>
    </row>
    <row r="165" spans="2:10">
      <c r="B165" s="75"/>
      <c r="C165" s="75"/>
      <c r="D165" s="105" t="s">
        <v>315</v>
      </c>
      <c r="E165" s="78">
        <v>1260</v>
      </c>
      <c r="F165" s="129">
        <f>SUM(F48:F66)</f>
        <v>384540</v>
      </c>
      <c r="G165" s="129">
        <f>SUM(G48:G66)</f>
        <v>381446.91</v>
      </c>
      <c r="H165" s="77">
        <f t="shared" si="5"/>
        <v>6499</v>
      </c>
      <c r="I165" s="77">
        <f>SUM(I48:I66)</f>
        <v>387945.91</v>
      </c>
      <c r="J165" s="125"/>
    </row>
    <row r="166" spans="2:10">
      <c r="B166" s="75"/>
      <c r="C166" s="75"/>
      <c r="D166" s="105" t="s">
        <v>316</v>
      </c>
      <c r="E166" s="78">
        <v>1222</v>
      </c>
      <c r="F166" s="129">
        <f>SUM(F67:F75)</f>
        <v>107250</v>
      </c>
      <c r="G166" s="129">
        <f>SUM(G67:G75)</f>
        <v>106871.95</v>
      </c>
      <c r="H166" s="77">
        <f t="shared" si="5"/>
        <v>12000.000000000015</v>
      </c>
      <c r="I166" s="77">
        <f>SUM(I67:I75)</f>
        <v>118871.95000000001</v>
      </c>
    </row>
    <row r="167" spans="2:10">
      <c r="B167" s="75"/>
      <c r="C167" s="75"/>
      <c r="D167" s="105" t="s">
        <v>318</v>
      </c>
      <c r="E167" s="78">
        <v>2115</v>
      </c>
      <c r="F167" s="129">
        <f>SUM(F76:F84)</f>
        <v>80000</v>
      </c>
      <c r="G167" s="129">
        <f>SUM(G76:G84)</f>
        <v>76095.100000000006</v>
      </c>
      <c r="H167" s="77">
        <f t="shared" si="5"/>
        <v>5000</v>
      </c>
      <c r="I167" s="77">
        <f>SUM(I76:I84)</f>
        <v>81095.100000000006</v>
      </c>
      <c r="J167" s="125"/>
    </row>
    <row r="168" spans="2:10">
      <c r="B168" s="75"/>
      <c r="C168" s="75"/>
      <c r="D168" s="105" t="s">
        <v>239</v>
      </c>
      <c r="E168" s="78">
        <v>2104</v>
      </c>
      <c r="F168" s="129">
        <f>SUM(F85:F95)</f>
        <v>86177.79</v>
      </c>
      <c r="G168" s="129">
        <f>SUM(G85:G95)</f>
        <v>86177.79</v>
      </c>
      <c r="H168" s="77">
        <f t="shared" si="5"/>
        <v>0</v>
      </c>
      <c r="I168" s="77">
        <f>SUM(I85:I95)</f>
        <v>86177.79</v>
      </c>
    </row>
    <row r="169" spans="2:10">
      <c r="B169" s="75"/>
      <c r="C169" s="75"/>
      <c r="D169" s="105" t="s">
        <v>143</v>
      </c>
      <c r="E169" s="78">
        <v>1223</v>
      </c>
      <c r="F169" s="129">
        <f>SUM(F96:F100)</f>
        <v>37500</v>
      </c>
      <c r="G169" s="129">
        <f>SUM(G96:G100)</f>
        <v>37400.339999999997</v>
      </c>
      <c r="H169" s="77">
        <f t="shared" si="5"/>
        <v>9824.320000000007</v>
      </c>
      <c r="I169" s="77">
        <f>SUM(I96:I100)</f>
        <v>47224.66</v>
      </c>
    </row>
    <row r="170" spans="2:10">
      <c r="B170" s="75"/>
      <c r="C170" s="75"/>
      <c r="D170" s="191" t="s">
        <v>499</v>
      </c>
      <c r="E170" s="192"/>
      <c r="F170" s="205">
        <f>SUM(F163:F169)</f>
        <v>1743466.21</v>
      </c>
      <c r="G170" s="205">
        <f>G163+G164+G165+G166+G167+G168+G169</f>
        <v>1690546.61</v>
      </c>
      <c r="H170" s="205">
        <f>H163+H164+H165+H166+H167+H168+H169</f>
        <v>80116.170000000027</v>
      </c>
      <c r="I170" s="205">
        <f>I163+I164+I165+I166+I167+I168+I169</f>
        <v>1770662.78</v>
      </c>
    </row>
    <row r="171" spans="2:10">
      <c r="B171" s="75"/>
      <c r="C171" s="75"/>
      <c r="D171" s="126"/>
      <c r="E171" s="88"/>
      <c r="F171" s="145"/>
      <c r="G171" s="145"/>
      <c r="H171" s="145"/>
      <c r="I171" s="145"/>
    </row>
    <row r="172" spans="2:10">
      <c r="B172" s="75"/>
      <c r="C172" s="75"/>
      <c r="D172" s="204" t="s">
        <v>505</v>
      </c>
      <c r="E172" s="192"/>
      <c r="F172" s="205"/>
      <c r="G172" s="205"/>
      <c r="H172" s="205"/>
      <c r="I172" s="205"/>
    </row>
    <row r="173" spans="2:10" ht="13.5">
      <c r="B173" s="75"/>
      <c r="C173" s="75"/>
      <c r="D173" s="150" t="s">
        <v>508</v>
      </c>
      <c r="E173" s="88"/>
      <c r="F173" s="181">
        <f>SUM(F104:F125)</f>
        <v>2707585.2800000003</v>
      </c>
      <c r="G173" s="181">
        <f>SUM(G104:G125)</f>
        <v>2697973.94</v>
      </c>
      <c r="H173" s="181">
        <f>SUM(H104:H125)</f>
        <v>38127</v>
      </c>
      <c r="I173" s="181">
        <f>SUM(I104:I125)</f>
        <v>2736100.94</v>
      </c>
    </row>
    <row r="174" spans="2:10">
      <c r="B174" s="75"/>
      <c r="C174" s="75"/>
      <c r="D174" s="150"/>
      <c r="E174" s="88"/>
      <c r="F174" s="145"/>
      <c r="G174" s="145"/>
      <c r="H174" s="145"/>
      <c r="I174" s="145"/>
    </row>
    <row r="175" spans="2:10">
      <c r="B175" s="75"/>
      <c r="C175" s="75"/>
      <c r="D175" s="191" t="s">
        <v>509</v>
      </c>
      <c r="E175" s="192"/>
      <c r="F175" s="205">
        <f>SUM(F170+F173)</f>
        <v>4451051.49</v>
      </c>
      <c r="G175" s="205">
        <f>SUM(G170+G173)</f>
        <v>4388520.55</v>
      </c>
      <c r="H175" s="205">
        <f>SUM(H170+H173)</f>
        <v>118243.17000000003</v>
      </c>
      <c r="I175" s="205">
        <f>SUM(I170+I173)</f>
        <v>4506763.72</v>
      </c>
    </row>
    <row r="176" spans="2:10">
      <c r="B176" s="75"/>
      <c r="C176" s="75"/>
      <c r="D176" s="151"/>
      <c r="E176" s="152"/>
      <c r="F176" s="153"/>
      <c r="G176" s="153"/>
      <c r="H176" s="153"/>
      <c r="I176" s="153"/>
    </row>
    <row r="177" spans="2:10">
      <c r="B177" s="75"/>
      <c r="C177" s="130"/>
      <c r="D177" s="206" t="s">
        <v>504</v>
      </c>
      <c r="E177" s="192"/>
      <c r="F177" s="205"/>
      <c r="G177" s="205"/>
      <c r="H177" s="207"/>
      <c r="I177" s="207"/>
      <c r="J177" s="133"/>
    </row>
    <row r="178" spans="2:10">
      <c r="B178" s="75"/>
      <c r="C178" s="75"/>
      <c r="D178" s="105" t="s">
        <v>496</v>
      </c>
      <c r="E178" s="78"/>
      <c r="F178" s="77">
        <f>F153</f>
        <v>0</v>
      </c>
      <c r="G178" s="77">
        <f>G153</f>
        <v>0</v>
      </c>
      <c r="H178" s="77">
        <f>H153</f>
        <v>301435.15000000002</v>
      </c>
      <c r="I178" s="77">
        <f>I153</f>
        <v>301435.15000000002</v>
      </c>
    </row>
    <row r="179" spans="2:10">
      <c r="B179" s="75"/>
      <c r="C179" s="75"/>
      <c r="D179" s="209" t="s">
        <v>510</v>
      </c>
      <c r="E179" s="210"/>
      <c r="F179" s="211">
        <f>F175+F178</f>
        <v>4451051.49</v>
      </c>
      <c r="G179" s="211">
        <f>G175+G178</f>
        <v>4388520.55</v>
      </c>
      <c r="H179" s="211">
        <f>SUM(H170+H173+H178)</f>
        <v>419678.32000000007</v>
      </c>
      <c r="I179" s="211">
        <f>SUM(I175+I178)</f>
        <v>4808198.87</v>
      </c>
    </row>
    <row r="180" spans="2:10">
      <c r="B180" s="75"/>
      <c r="C180" s="75"/>
      <c r="D180" s="137"/>
      <c r="E180" s="130"/>
      <c r="F180" s="142"/>
      <c r="G180" s="142"/>
      <c r="H180" s="131"/>
      <c r="I180" s="131"/>
    </row>
    <row r="181" spans="2:10" ht="32.25" customHeight="1">
      <c r="B181" s="75"/>
      <c r="C181" s="75"/>
      <c r="D181" s="254" t="s">
        <v>498</v>
      </c>
      <c r="E181" s="254"/>
      <c r="F181" s="254"/>
      <c r="G181" s="254"/>
      <c r="H181" s="254"/>
      <c r="I181" s="254"/>
    </row>
    <row r="182" spans="2:10" ht="15.75" customHeight="1">
      <c r="B182" s="75"/>
      <c r="C182" s="130"/>
      <c r="D182" s="75" t="s">
        <v>759</v>
      </c>
      <c r="E182" s="130"/>
      <c r="F182" s="131"/>
      <c r="G182" s="131"/>
      <c r="H182" s="132"/>
      <c r="I182" s="132"/>
      <c r="J182" s="133"/>
    </row>
    <row r="183" spans="2:10" ht="18.75" customHeight="1">
      <c r="B183" s="75"/>
      <c r="C183" s="130"/>
      <c r="D183" s="75" t="s">
        <v>758</v>
      </c>
      <c r="E183" s="130"/>
      <c r="F183" s="131"/>
      <c r="G183" s="131"/>
      <c r="H183" s="132"/>
      <c r="I183" s="132"/>
      <c r="J183" s="133"/>
    </row>
    <row r="184" spans="2:10">
      <c r="B184" s="75"/>
      <c r="C184" s="130"/>
      <c r="D184" s="74" t="s">
        <v>497</v>
      </c>
      <c r="E184" s="130"/>
      <c r="F184" s="131"/>
      <c r="G184" s="131"/>
      <c r="H184" s="132"/>
      <c r="I184" s="132"/>
      <c r="J184" s="133"/>
    </row>
    <row r="185" spans="2:10">
      <c r="B185" s="75"/>
      <c r="C185" s="75"/>
      <c r="D185" s="75"/>
      <c r="E185" s="75"/>
      <c r="F185" s="75"/>
      <c r="G185" s="75"/>
      <c r="H185" s="75"/>
      <c r="I185" s="74"/>
    </row>
    <row r="186" spans="2:10" ht="52.5" customHeight="1">
      <c r="B186" s="161"/>
      <c r="C186" s="161"/>
      <c r="D186" s="252" t="s">
        <v>706</v>
      </c>
      <c r="E186" s="252"/>
      <c r="F186" s="252"/>
      <c r="G186" s="252"/>
      <c r="H186" s="252"/>
      <c r="I186" s="252"/>
    </row>
    <row r="187" spans="2:10">
      <c r="B187" s="75"/>
      <c r="C187" s="75"/>
      <c r="D187" s="75"/>
      <c r="E187" s="75"/>
      <c r="F187" s="75"/>
      <c r="G187" s="75"/>
      <c r="H187" s="75"/>
      <c r="I187" s="74"/>
    </row>
    <row r="188" spans="2:10">
      <c r="B188" s="75"/>
      <c r="C188" s="75"/>
      <c r="D188" s="75"/>
      <c r="E188" s="75"/>
      <c r="F188" s="75"/>
      <c r="G188" s="75"/>
      <c r="H188" s="75"/>
      <c r="I188" s="74"/>
    </row>
    <row r="189" spans="2:10">
      <c r="B189" s="73"/>
      <c r="C189" s="73"/>
      <c r="D189" s="73"/>
      <c r="E189" s="73"/>
      <c r="F189" s="73"/>
      <c r="G189" s="73"/>
      <c r="H189" s="73"/>
      <c r="I189" s="72"/>
    </row>
    <row r="190" spans="2:10">
      <c r="B190" s="251"/>
      <c r="C190" s="251"/>
      <c r="D190" s="251"/>
      <c r="E190" s="251"/>
      <c r="F190" s="251"/>
      <c r="G190" s="251"/>
      <c r="H190" s="251"/>
      <c r="I190" s="251"/>
    </row>
    <row r="191" spans="2:10">
      <c r="B191" s="73"/>
      <c r="C191" s="73"/>
      <c r="D191" s="73"/>
      <c r="E191" s="73"/>
      <c r="F191" s="73"/>
      <c r="G191" s="73"/>
      <c r="H191" s="73"/>
      <c r="I191" s="72"/>
    </row>
    <row r="192" spans="2:10">
      <c r="B192" s="73"/>
      <c r="C192" s="73"/>
      <c r="D192" s="73"/>
      <c r="E192" s="73"/>
      <c r="F192" s="73"/>
      <c r="G192" s="73"/>
      <c r="H192" s="73"/>
      <c r="I192" s="72"/>
    </row>
    <row r="193" spans="2:9">
      <c r="B193" s="73"/>
      <c r="C193" s="73"/>
      <c r="D193" s="73"/>
      <c r="E193" s="73"/>
      <c r="F193" s="73"/>
      <c r="G193" s="73"/>
      <c r="H193" s="73"/>
      <c r="I193" s="72"/>
    </row>
    <row r="194" spans="2:9">
      <c r="B194" s="73"/>
      <c r="C194" s="73"/>
      <c r="D194" s="73"/>
      <c r="E194" s="73"/>
      <c r="F194" s="73"/>
      <c r="G194" s="73"/>
      <c r="H194" s="73"/>
      <c r="I194" s="72"/>
    </row>
    <row r="195" spans="2:9">
      <c r="B195" s="73"/>
      <c r="C195" s="73"/>
      <c r="D195" s="73"/>
      <c r="E195" s="73"/>
      <c r="F195" s="73"/>
      <c r="G195" s="73"/>
      <c r="H195" s="73"/>
      <c r="I195" s="72"/>
    </row>
    <row r="196" spans="2:9">
      <c r="B196" s="73"/>
      <c r="C196" s="73"/>
      <c r="D196" s="73"/>
      <c r="E196" s="73"/>
      <c r="F196" s="73"/>
      <c r="G196" s="73"/>
      <c r="H196" s="73"/>
      <c r="I196" s="72"/>
    </row>
    <row r="197" spans="2:9">
      <c r="B197" s="73"/>
      <c r="C197" s="73"/>
      <c r="D197" s="73"/>
      <c r="E197" s="73"/>
      <c r="F197" s="73"/>
      <c r="G197" s="73"/>
      <c r="H197" s="73"/>
      <c r="I197" s="72"/>
    </row>
    <row r="198" spans="2:9">
      <c r="B198" s="73"/>
      <c r="C198" s="73"/>
      <c r="D198" s="73"/>
      <c r="E198" s="73"/>
      <c r="F198" s="73"/>
      <c r="G198" s="73"/>
      <c r="H198" s="73"/>
      <c r="I198" s="72"/>
    </row>
    <row r="199" spans="2:9">
      <c r="B199" s="73"/>
      <c r="C199" s="73"/>
      <c r="D199" s="73"/>
      <c r="E199" s="73"/>
      <c r="F199" s="73"/>
      <c r="G199" s="73"/>
      <c r="H199" s="73"/>
      <c r="I199" s="72"/>
    </row>
    <row r="200" spans="2:9">
      <c r="B200" s="73"/>
      <c r="C200" s="73"/>
      <c r="D200" s="73"/>
      <c r="E200" s="73"/>
      <c r="F200" s="73"/>
      <c r="G200" s="73"/>
      <c r="H200" s="73"/>
      <c r="I200" s="72"/>
    </row>
    <row r="201" spans="2:9">
      <c r="B201" s="73"/>
      <c r="C201" s="73"/>
      <c r="D201" s="73"/>
      <c r="E201" s="73"/>
      <c r="F201" s="73"/>
      <c r="G201" s="73"/>
      <c r="H201" s="73"/>
      <c r="I201" s="72"/>
    </row>
    <row r="202" spans="2:9">
      <c r="B202" s="73"/>
      <c r="C202" s="73"/>
      <c r="D202" s="73"/>
      <c r="E202" s="73"/>
      <c r="F202" s="73"/>
      <c r="G202" s="73"/>
      <c r="H202" s="73"/>
      <c r="I202" s="72"/>
    </row>
    <row r="203" spans="2:9">
      <c r="B203" s="73"/>
      <c r="C203" s="73"/>
      <c r="D203" s="73"/>
      <c r="E203" s="73"/>
      <c r="F203" s="73"/>
      <c r="G203" s="73"/>
      <c r="H203" s="73"/>
      <c r="I203" s="72"/>
    </row>
    <row r="204" spans="2:9">
      <c r="B204" s="73"/>
      <c r="C204" s="73"/>
      <c r="D204" s="73"/>
      <c r="E204" s="73"/>
      <c r="F204" s="73"/>
      <c r="G204" s="73"/>
      <c r="H204" s="73"/>
      <c r="I204" s="72"/>
    </row>
    <row r="205" spans="2:9">
      <c r="B205" s="73"/>
      <c r="C205" s="73"/>
      <c r="D205" s="73"/>
      <c r="E205" s="73"/>
      <c r="F205" s="73"/>
      <c r="G205" s="73"/>
      <c r="H205" s="73"/>
      <c r="I205" s="72"/>
    </row>
    <row r="206" spans="2:9">
      <c r="B206" s="73"/>
      <c r="C206" s="73"/>
      <c r="D206" s="73"/>
      <c r="E206" s="73"/>
      <c r="F206" s="73"/>
      <c r="G206" s="73"/>
      <c r="H206" s="73"/>
      <c r="I206" s="72"/>
    </row>
    <row r="207" spans="2:9">
      <c r="B207" s="73"/>
      <c r="C207" s="73"/>
      <c r="D207" s="73"/>
      <c r="E207" s="73"/>
      <c r="F207" s="73"/>
      <c r="G207" s="73"/>
      <c r="H207" s="73"/>
      <c r="I207" s="72"/>
    </row>
    <row r="208" spans="2:9">
      <c r="B208" s="73"/>
      <c r="C208" s="73"/>
      <c r="D208" s="73"/>
      <c r="E208" s="73"/>
      <c r="F208" s="73"/>
      <c r="G208" s="73"/>
      <c r="H208" s="73"/>
      <c r="I208" s="72"/>
    </row>
    <row r="209" spans="2:9">
      <c r="B209" s="73"/>
      <c r="C209" s="73"/>
      <c r="D209" s="73"/>
      <c r="E209" s="73"/>
      <c r="F209" s="73"/>
      <c r="G209" s="73"/>
      <c r="H209" s="73"/>
      <c r="I209" s="72"/>
    </row>
    <row r="210" spans="2:9">
      <c r="B210" s="73"/>
      <c r="C210" s="73"/>
      <c r="D210" s="73"/>
      <c r="E210" s="73"/>
      <c r="F210" s="73"/>
      <c r="G210" s="73"/>
      <c r="H210" s="73"/>
      <c r="I210" s="72"/>
    </row>
    <row r="211" spans="2:9">
      <c r="B211" s="73"/>
      <c r="C211" s="73"/>
      <c r="D211" s="73"/>
      <c r="E211" s="73"/>
      <c r="F211" s="73"/>
      <c r="G211" s="73"/>
      <c r="H211" s="73"/>
      <c r="I211" s="72"/>
    </row>
    <row r="212" spans="2:9">
      <c r="B212" s="73"/>
      <c r="C212" s="73"/>
      <c r="D212" s="73"/>
      <c r="E212" s="73"/>
      <c r="F212" s="73"/>
      <c r="G212" s="73"/>
      <c r="H212" s="73"/>
      <c r="I212" s="72"/>
    </row>
  </sheetData>
  <mergeCells count="16">
    <mergeCell ref="A103:E103"/>
    <mergeCell ref="B190:I190"/>
    <mergeCell ref="D186:I186"/>
    <mergeCell ref="B156:H156"/>
    <mergeCell ref="D181:I181"/>
    <mergeCell ref="A128:C128"/>
    <mergeCell ref="A130:C130"/>
    <mergeCell ref="A142:A143"/>
    <mergeCell ref="B142:B143"/>
    <mergeCell ref="C142:C143"/>
    <mergeCell ref="B51:B52"/>
    <mergeCell ref="C51:C52"/>
    <mergeCell ref="A51:A52"/>
    <mergeCell ref="C7:C8"/>
    <mergeCell ref="B7:B8"/>
    <mergeCell ref="A7:A8"/>
  </mergeCells>
  <phoneticPr fontId="3" type="noConversion"/>
  <dataValidations count="2">
    <dataValidation type="decimal" allowBlank="1" showInputMessage="1" showErrorMessage="1" errorTitle="Iznos" error="Format iznosa nije pravilno upisan!" sqref="F116:F119 G5:G100 F85:F95 I5:I100 G104:G120 I104:I125">
      <formula1>0</formula1>
      <formula2>10000000000</formula2>
    </dataValidation>
    <dataValidation type="date" allowBlank="1" showInputMessage="1" showErrorMessage="1" errorTitle="Datum" error="Datum nije ispravno upisan!" sqref="E5:E100 E120 E104:E111 E113 E116">
      <formula1>1</formula1>
      <formula2>109575</formula2>
    </dataValidation>
  </dataValidations>
  <pageMargins left="0.7" right="0.7" top="0.75" bottom="0.75" header="0.3" footer="0.3"/>
  <pageSetup paperSize="9" scale="78" fitToHeight="0" orientation="landscape" r:id="rId1"/>
  <rowBreaks count="1" manualBreakCount="1"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Popis donacija do 31.12.13</vt:lpstr>
      <vt:lpstr>Popis donacija do 31.12.14.</vt:lpstr>
      <vt:lpstr>Popis donacija do 31.12.2015.</vt:lpstr>
      <vt:lpstr>Popis donacija do 31.12.2021</vt:lpstr>
      <vt:lpstr>'Popis donacija do 31.12.13'!Neto_iznos_____________iznos_državne_potpore</vt:lpstr>
      <vt:lpstr>'Popis donacija do 31.12.13'!Print_Area</vt:lpstr>
      <vt:lpstr>'Popis donacija do 31.12.2021'!Print_Area</vt:lpstr>
    </vt:vector>
  </TitlesOfParts>
  <Company>BCC services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Korovljević</dc:creator>
  <cp:lastModifiedBy>igor grzetic</cp:lastModifiedBy>
  <cp:lastPrinted>2022-02-23T08:46:56Z</cp:lastPrinted>
  <dcterms:created xsi:type="dcterms:W3CDTF">2007-01-18T08:29:14Z</dcterms:created>
  <dcterms:modified xsi:type="dcterms:W3CDTF">2022-02-28T19:18:31Z</dcterms:modified>
</cp:coreProperties>
</file>