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nka\Desktop\PRORAČUN 2021-2023\Prijedlog pror 2021 i proj 2022 i 2023\"/>
    </mc:Choice>
  </mc:AlternateContent>
  <xr:revisionPtr revIDLastSave="0" documentId="8_{7C142091-9B9D-4CBB-A683-53394B996E6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Sheet1!$A$1:$I$147</definedName>
    <definedName name="_xlnm.Print_Titles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2" i="1" l="1"/>
  <c r="G34" i="1" l="1"/>
  <c r="F34" i="1"/>
  <c r="E34" i="1"/>
  <c r="G122" i="1" l="1"/>
  <c r="F122" i="1"/>
  <c r="E122" i="1"/>
  <c r="G13" i="1"/>
  <c r="F13" i="1"/>
  <c r="E13" i="1"/>
  <c r="G24" i="1"/>
  <c r="F24" i="1"/>
  <c r="E24" i="1"/>
  <c r="G76" i="1"/>
  <c r="F76" i="1"/>
  <c r="E76" i="1"/>
  <c r="G5" i="1"/>
  <c r="G32" i="1" s="1"/>
  <c r="F5" i="1"/>
  <c r="F32" i="1" s="1"/>
  <c r="E87" i="1" l="1"/>
  <c r="E91" i="1"/>
  <c r="E96" i="1"/>
  <c r="E104" i="1"/>
  <c r="E106" i="1"/>
  <c r="E110" i="1"/>
  <c r="E119" i="1"/>
  <c r="E127" i="1"/>
  <c r="E134" i="1"/>
  <c r="E69" i="1"/>
  <c r="E5" i="1"/>
  <c r="E10" i="1" l="1"/>
  <c r="F110" i="1"/>
  <c r="G110" i="1"/>
  <c r="F134" i="1"/>
  <c r="G134" i="1"/>
  <c r="F127" i="1"/>
  <c r="G127" i="1"/>
  <c r="G119" i="1"/>
  <c r="F119" i="1"/>
  <c r="F117" i="1"/>
  <c r="G117" i="1"/>
  <c r="E117" i="1"/>
  <c r="G106" i="1"/>
  <c r="F106" i="1"/>
  <c r="G104" i="1"/>
  <c r="F104" i="1"/>
  <c r="F96" i="1"/>
  <c r="G96" i="1"/>
  <c r="F91" i="1"/>
  <c r="G91" i="1"/>
  <c r="G87" i="1"/>
  <c r="F87" i="1"/>
  <c r="G58" i="1"/>
  <c r="F58" i="1"/>
  <c r="E58" i="1"/>
  <c r="F82" i="1"/>
  <c r="G82" i="1"/>
  <c r="E82" i="1"/>
  <c r="F54" i="1"/>
  <c r="G54" i="1"/>
  <c r="E54" i="1"/>
  <c r="G52" i="1"/>
  <c r="F52" i="1"/>
  <c r="E52" i="1"/>
  <c r="F50" i="1"/>
  <c r="G50" i="1"/>
  <c r="E50" i="1"/>
  <c r="G29" i="1"/>
  <c r="F29" i="1"/>
  <c r="E29" i="1"/>
  <c r="G27" i="1"/>
  <c r="F27" i="1"/>
  <c r="E27" i="1"/>
  <c r="G22" i="1"/>
  <c r="F22" i="1"/>
  <c r="E22" i="1"/>
  <c r="G20" i="1"/>
  <c r="F20" i="1"/>
  <c r="E20" i="1"/>
  <c r="G10" i="1"/>
  <c r="F10" i="1"/>
  <c r="G139" i="1" l="1"/>
  <c r="E139" i="1"/>
  <c r="F139" i="1"/>
  <c r="E115" i="1"/>
  <c r="G115" i="1"/>
  <c r="F115" i="1"/>
  <c r="F63" i="1"/>
  <c r="G63" i="1"/>
  <c r="E63" i="1"/>
  <c r="F69" i="1"/>
  <c r="G69" i="1"/>
  <c r="E85" i="1" l="1"/>
  <c r="E141" i="1" s="1"/>
  <c r="F85" i="1"/>
  <c r="F141" i="1" s="1"/>
  <c r="G85" i="1"/>
  <c r="G141" i="1" s="1"/>
</calcChain>
</file>

<file path=xl/sharedStrings.xml><?xml version="1.0" encoding="utf-8"?>
<sst xmlns="http://schemas.openxmlformats.org/spreadsheetml/2006/main" count="254" uniqueCount="241">
  <si>
    <t>Naziv programa/aktivnosti/projekta</t>
  </si>
  <si>
    <t>Mjera</t>
  </si>
  <si>
    <t>Šifra programa/
aktivnosti/
projekta</t>
  </si>
  <si>
    <t>Organizacijska klasifikacija</t>
  </si>
  <si>
    <t>Razdjel</t>
  </si>
  <si>
    <t>Glava</t>
  </si>
  <si>
    <t>1.2. Poticanje energetske učinkovitosti</t>
  </si>
  <si>
    <t>CILJ 3. OČUVANJE OKOLIŠA, VALORIZIRANJE I OČUVANJE PRIRODNIH I KULTURNIH RESURSA</t>
  </si>
  <si>
    <t>4. EFIKASNA LOKALNA SAMOUPRAVA I PODRŠKA UGROŽENIM GRUPAMA STANOVNIŠTVA</t>
  </si>
  <si>
    <t>4.1. Efikasna lokalna samouprava</t>
  </si>
  <si>
    <t>4.2. Podrška ugroženim grupama stanovništva</t>
  </si>
  <si>
    <t>1.3. Razvoj turizma</t>
  </si>
  <si>
    <t>1.4. Razvoj malog i srednjeg poduzetništva</t>
  </si>
  <si>
    <t>3.1. Očuvanje i unaprjeđenje stanja okoliša i bioraznolikosti</t>
  </si>
  <si>
    <t>3.2. Očuvanje i valorizacija kulturnih i prirodnih resursa</t>
  </si>
  <si>
    <t>CILJ</t>
  </si>
  <si>
    <t>2.1. Razvoj prometne, lučke i komunalne infrastrukture te unapređenja javnih usluga</t>
  </si>
  <si>
    <t xml:space="preserve">2.2. Razvoj društvene infrastrukture te receptivnih sadržaja za ciljane skupine </t>
  </si>
  <si>
    <t>Održavanje i gradnja komunalne infrastrukture</t>
  </si>
  <si>
    <t>A100401</t>
  </si>
  <si>
    <t>Javna rasvjeta i elektroenergetski sustav - el. energija i održavanje</t>
  </si>
  <si>
    <t>A100403</t>
  </si>
  <si>
    <t>Održavanje cesta</t>
  </si>
  <si>
    <t>A100405</t>
  </si>
  <si>
    <t>Javne površine - održavanje</t>
  </si>
  <si>
    <t>A100407</t>
  </si>
  <si>
    <t>Groblje - održavanje</t>
  </si>
  <si>
    <t>A100409</t>
  </si>
  <si>
    <t>Ostale komunalne aktivnosti</t>
  </si>
  <si>
    <t>A100411</t>
  </si>
  <si>
    <t>Kabelsko distributivni sistem i WiFi - održavanje</t>
  </si>
  <si>
    <t xml:space="preserve">A100420 </t>
  </si>
  <si>
    <t>Projekt ''Pazigrad''</t>
  </si>
  <si>
    <t>K100402</t>
  </si>
  <si>
    <t>Javna rasvjeta i elektroenergetski sustav - gradnja</t>
  </si>
  <si>
    <t>K100404</t>
  </si>
  <si>
    <t>Asfaltiranje, proširenje i izgradnja cesta</t>
  </si>
  <si>
    <t>K100410</t>
  </si>
  <si>
    <t>Gradnja ostalih komunalnih objekata i oprema</t>
  </si>
  <si>
    <t>K100412</t>
  </si>
  <si>
    <t>K100413</t>
  </si>
  <si>
    <t>Vatrogasna zajednica</t>
  </si>
  <si>
    <t>K100417</t>
  </si>
  <si>
    <t>Svjetlovodna distribucijska mreža grada Krka</t>
  </si>
  <si>
    <t>K100424</t>
  </si>
  <si>
    <t>Projektna dokumentacija za kumunalnu infrastrukturu</t>
  </si>
  <si>
    <t>K100429</t>
  </si>
  <si>
    <t>Uređenje javne površine u povijesnoj jezgri Grada Krka - Trg Kamplin</t>
  </si>
  <si>
    <t>Sustav vodoopskrbe, odvodnje i zaštite voda</t>
  </si>
  <si>
    <t>A100502</t>
  </si>
  <si>
    <t>Otpadne vode - održavanje</t>
  </si>
  <si>
    <t>K100506</t>
  </si>
  <si>
    <t>EU projekt ''Sustav prikupljanja, odvodnje i pročišćavanja otpadnih voda otoka Krka''</t>
  </si>
  <si>
    <t>Zaštita okoliša i gospodarenje otpadom</t>
  </si>
  <si>
    <t>A100601</t>
  </si>
  <si>
    <t>Dezinsekcija, deratizacija i higijensko veterinarska zaštita</t>
  </si>
  <si>
    <t>A100602</t>
  </si>
  <si>
    <t>Sanacija divljih odlagališta</t>
  </si>
  <si>
    <t>K100611</t>
  </si>
  <si>
    <t>Polupodzemni spremnici za odvojeno prikupljanje otpada</t>
  </si>
  <si>
    <t>K100612</t>
  </si>
  <si>
    <t>Spremnici za odvojeno prikupljanje otpada</t>
  </si>
  <si>
    <t>Održavanje poslovnih i stambenih objekata i društvenih domova</t>
  </si>
  <si>
    <t>A100701</t>
  </si>
  <si>
    <t>Poslovni i stambeni prostori i društveni domovi - održavanje</t>
  </si>
  <si>
    <t>K100702</t>
  </si>
  <si>
    <t>Poslovni i stambeni prostori i društveni domovi  - gradnja i opremanje</t>
  </si>
  <si>
    <t>K100707</t>
  </si>
  <si>
    <t>Rekonstrukcija zgrade Društvenog doma ''Bajčići''</t>
  </si>
  <si>
    <t>Osnovno i srednjoškolsko i visoko obrazovanje</t>
  </si>
  <si>
    <t>A100801</t>
  </si>
  <si>
    <t>Programi u osnovnoškolskom obrazovanju</t>
  </si>
  <si>
    <t>A100802</t>
  </si>
  <si>
    <t>Programi u srednješkolskom obrazovanju</t>
  </si>
  <si>
    <t>A100804</t>
  </si>
  <si>
    <t>Pomoći učenicima i studentima i dodatne usluge</t>
  </si>
  <si>
    <t>K100805</t>
  </si>
  <si>
    <t>Programi u osnovnoškolskom obrazovanju - kapitalni</t>
  </si>
  <si>
    <t>Sport, rekreacija, kultura i ostalo</t>
  </si>
  <si>
    <t>A100901</t>
  </si>
  <si>
    <t>Program javnih potreba u sportu</t>
  </si>
  <si>
    <t>A100902</t>
  </si>
  <si>
    <t>Održavanje sportskih objekata</t>
  </si>
  <si>
    <t>A100904</t>
  </si>
  <si>
    <t>Program javnih potreba u kulturi</t>
  </si>
  <si>
    <t>A100907</t>
  </si>
  <si>
    <t>Sufinanciranje Glazbene škole Ivana Matetića Ronjgova</t>
  </si>
  <si>
    <t>A100909</t>
  </si>
  <si>
    <t>Program javnih potreba u tehničkoj kulturi</t>
  </si>
  <si>
    <t>A100910</t>
  </si>
  <si>
    <t>Zaštita kulturne baštine</t>
  </si>
  <si>
    <t>A100911</t>
  </si>
  <si>
    <t>Ostale društvene potrebe</t>
  </si>
  <si>
    <t>A100916</t>
  </si>
  <si>
    <t>Održavanje i djelatnost Interpretacijskog centra pomorske baštine</t>
  </si>
  <si>
    <t>A100917</t>
  </si>
  <si>
    <t>Održavanje i djelatnost vježbališta na otvorenom - Dražica</t>
  </si>
  <si>
    <t>K100903</t>
  </si>
  <si>
    <t>Kapitalne donacije sportskim udrugama</t>
  </si>
  <si>
    <t>K100906</t>
  </si>
  <si>
    <t>Kapitalne donacije udrugama u kulturi i vjerskim zajednicama</t>
  </si>
  <si>
    <t>K100913</t>
  </si>
  <si>
    <t>Opremanje i izgradnja sportskih objekata i igrališta</t>
  </si>
  <si>
    <t>Zaštita, očuvanje i unapređenje zdravlja i socijalna skrb</t>
  </si>
  <si>
    <t>A101001</t>
  </si>
  <si>
    <t>Turistička ambulanta i hitna medicinska služba</t>
  </si>
  <si>
    <t>A101002</t>
  </si>
  <si>
    <t>Dodatni standardi u zdravstvu</t>
  </si>
  <si>
    <t>A101003</t>
  </si>
  <si>
    <t>A101004</t>
  </si>
  <si>
    <t>A101005</t>
  </si>
  <si>
    <t>Socijalni program</t>
  </si>
  <si>
    <t>Crveni križ</t>
  </si>
  <si>
    <t>Socijalno humanitarne udruge</t>
  </si>
  <si>
    <t>A101006</t>
  </si>
  <si>
    <t>A101007</t>
  </si>
  <si>
    <t>Pomoć za opremu novorođenčadi</t>
  </si>
  <si>
    <t>Pomoć i njega u kući - geronto domaćica</t>
  </si>
  <si>
    <t>Izgradnja i održavanje obale i obalnog pojasa</t>
  </si>
  <si>
    <t>A101102</t>
  </si>
  <si>
    <t>Održavanje plaža</t>
  </si>
  <si>
    <t>K101103</t>
  </si>
  <si>
    <t>Jačanje gospodarstva, poljoprivrede i turizma</t>
  </si>
  <si>
    <t>A101201</t>
  </si>
  <si>
    <t>Poduzetništvo, poljoprivreda i ostali ekonomski poslovi</t>
  </si>
  <si>
    <t>A101205</t>
  </si>
  <si>
    <t>LAG Lokalna akcijska grupa</t>
  </si>
  <si>
    <t>A101206</t>
  </si>
  <si>
    <t>Program javnih potreba u poljoprivredi</t>
  </si>
  <si>
    <t>A101210</t>
  </si>
  <si>
    <t>Video nadzor - održavanje</t>
  </si>
  <si>
    <t>K101209</t>
  </si>
  <si>
    <t>Video nadzor - oprema</t>
  </si>
  <si>
    <t>Prostorno uređenje</t>
  </si>
  <si>
    <t>A101303</t>
  </si>
  <si>
    <t>Geodetske usluge i priprema dokumentacije</t>
  </si>
  <si>
    <t>K101301</t>
  </si>
  <si>
    <t>Prostorno planiranje</t>
  </si>
  <si>
    <t>K101304</t>
  </si>
  <si>
    <t>Projektiranje i priprema projekata</t>
  </si>
  <si>
    <t>Razvojni projekti i projekti poticanja energetske učinkovitosti</t>
  </si>
  <si>
    <t>A101401</t>
  </si>
  <si>
    <t>Razvoj informatičkog sustava</t>
  </si>
  <si>
    <t>A101404</t>
  </si>
  <si>
    <t>Rekonstrukcija gradskih zidina</t>
  </si>
  <si>
    <t>K101410</t>
  </si>
  <si>
    <t>Izgradnja zgrade Jedriličarskog kluba u Krku</t>
  </si>
  <si>
    <t>K101414</t>
  </si>
  <si>
    <t>Projekti poticanja energetske uč. u kućanstvima</t>
  </si>
  <si>
    <t>K101422</t>
  </si>
  <si>
    <t>GIS Grada Krka - proširenje</t>
  </si>
  <si>
    <t>K101425</t>
  </si>
  <si>
    <t xml:space="preserve">Vježbalište na otvorenom - Dražica </t>
  </si>
  <si>
    <t>K101443</t>
  </si>
  <si>
    <t>Organiziranje i provođenje zaštite i spašavanja</t>
  </si>
  <si>
    <t>A500112</t>
  </si>
  <si>
    <t>Zapovjedništvo i postrojbe CZ</t>
  </si>
  <si>
    <t>Knjižnična djelatnost</t>
  </si>
  <si>
    <t>K200102</t>
  </si>
  <si>
    <t>Gradska knjižnica - oprema</t>
  </si>
  <si>
    <t>K200104</t>
  </si>
  <si>
    <t>Gradska knjižnica - oprema iz Minist. kulture</t>
  </si>
  <si>
    <t>K200105</t>
  </si>
  <si>
    <t>Gradska knjižnica - oprema iz vlast.prih.</t>
  </si>
  <si>
    <t>Kulturna djelatnost</t>
  </si>
  <si>
    <t>A300104</t>
  </si>
  <si>
    <t xml:space="preserve">Centar za kulturu - kulturna događanja vlast. </t>
  </si>
  <si>
    <t>A300105</t>
  </si>
  <si>
    <t>Centar za kulturu - kulturna događanja nenadl.pror.</t>
  </si>
  <si>
    <t>Predškolski odgoj</t>
  </si>
  <si>
    <t>Dječji vrtić - oprema objekata u Krku i Vrhu</t>
  </si>
  <si>
    <t>K400102</t>
  </si>
  <si>
    <t>K400104</t>
  </si>
  <si>
    <t>Dječji vrtić  - oprema objekata u otočkim općinama</t>
  </si>
  <si>
    <t>K500105</t>
  </si>
  <si>
    <t>Javna vatrogasna postrojba - objekti, vozila, oprema - donacije</t>
  </si>
  <si>
    <t>K500107</t>
  </si>
  <si>
    <t>UKUPNO CILJ 1.</t>
  </si>
  <si>
    <t>UKUPNO CILJ 2.</t>
  </si>
  <si>
    <t>UKUPNO CILJ 3.</t>
  </si>
  <si>
    <t>UKUPNO CILJ 4.</t>
  </si>
  <si>
    <t>SVEUKUPNO (CILJ 1. + CILJ 2. + CILJ 3. + CILJ 4.)</t>
  </si>
  <si>
    <t>1.1. Razvoj     poljoprivrede</t>
  </si>
  <si>
    <t>A300103</t>
  </si>
  <si>
    <t xml:space="preserve">Centar za kulturu - kulturna događanja </t>
  </si>
  <si>
    <t>K100803</t>
  </si>
  <si>
    <t>Energetska obnova zgrada u javnom sektoru - Lukobran 5</t>
  </si>
  <si>
    <t>Energetska obnova zgrada u javnom sektoru - Istarski prolaz 11</t>
  </si>
  <si>
    <t>K101445</t>
  </si>
  <si>
    <t>Kabelsko distributivni sistem i WiFi - gradnja i oprema</t>
  </si>
  <si>
    <t>K100908</t>
  </si>
  <si>
    <t>Sufinanciranje opreme Glazbene škole Ivana Matetića Ronjgova</t>
  </si>
  <si>
    <t>A101215</t>
  </si>
  <si>
    <t>Sufinanciranje Programa ''Praćenje i izlov alohtone divljači na otoku Krku''</t>
  </si>
  <si>
    <t>T101446</t>
  </si>
  <si>
    <t>Plan razvoja Grada Krka 2020-2027</t>
  </si>
  <si>
    <t>K101448</t>
  </si>
  <si>
    <t>Otok Krk energija d.o.o. Baška</t>
  </si>
  <si>
    <t>JVP-vlast. oprema i prij. sredstva</t>
  </si>
  <si>
    <t>K500113</t>
  </si>
  <si>
    <t>JVP-oprema-nenadležni proračun</t>
  </si>
  <si>
    <t>Centar za kulturu - Putevima Frankopana - pomoć</t>
  </si>
  <si>
    <t>K300112</t>
  </si>
  <si>
    <t>Projekcija 2022.</t>
  </si>
  <si>
    <t xml:space="preserve">                                                                                                                                                          CILJ 2. RAZVOJ INFRASTRUKTURE I RECEPTIVNIH SADRŽAJA</t>
  </si>
  <si>
    <t>Prilog 1.</t>
  </si>
  <si>
    <t>PLAN RAZVOJNIH PROGRAMA ZA RAZDOBLJE OD 2021. DO 2023. GODINE</t>
  </si>
  <si>
    <t>Proračun 2021.</t>
  </si>
  <si>
    <t>Projekcija 2023.</t>
  </si>
  <si>
    <t>K100501</t>
  </si>
  <si>
    <t>Programi u srednješkolskom obrazovanju - kapitalni</t>
  </si>
  <si>
    <t>K100431</t>
  </si>
  <si>
    <t>Gradnja nerazvrstane ceste u poslovnoj zoni</t>
  </si>
  <si>
    <t>K100432</t>
  </si>
  <si>
    <t>PRŠI-Projekt izgradnje širokopojasne mreže sljedeće generacije na otoku Krku</t>
  </si>
  <si>
    <t>K100433</t>
  </si>
  <si>
    <t>K100703</t>
  </si>
  <si>
    <t>K101434</t>
  </si>
  <si>
    <t>Izgradnja dječjeg vrtića u Vrhu</t>
  </si>
  <si>
    <t>K101435</t>
  </si>
  <si>
    <t>Uređenje starogradske jezgre</t>
  </si>
  <si>
    <t>K101438</t>
  </si>
  <si>
    <t>Izgradnja skate i bike parka Ježevac</t>
  </si>
  <si>
    <t>K101449</t>
  </si>
  <si>
    <t>K101450</t>
  </si>
  <si>
    <t>Poučno edukacijska šuma i dječji park Dražica</t>
  </si>
  <si>
    <t>T101451</t>
  </si>
  <si>
    <t>Modernizacija javne rasvjete u Krku - stari grad</t>
  </si>
  <si>
    <t>K101454</t>
  </si>
  <si>
    <t>Provedba strategije pametnog grada</t>
  </si>
  <si>
    <t>Ponikve Eko otok Krk - Pasivna oprema za širokopojasnu mrežu</t>
  </si>
  <si>
    <t>K100 434</t>
  </si>
  <si>
    <t>Ponikve Eko otok Krk - Izgradnja EKI otoka Krka u istom inf. Kanalu EU projekta</t>
  </si>
  <si>
    <t>Opskrba vodom - izgradnja - Ponikve voda d.o.o.</t>
  </si>
  <si>
    <t>Otpadne vode - izgradnja - Ponikve voda d.o.o.</t>
  </si>
  <si>
    <t>Razvoj luke Krk - ŽLU Krk</t>
  </si>
  <si>
    <t>K101452</t>
  </si>
  <si>
    <t>Energetska obnova zgrada u javnom sektoru</t>
  </si>
  <si>
    <t>K100503</t>
  </si>
  <si>
    <t>Izgradnja i opremanje sportske građevine i javne zelene površine u parku Dražica</t>
  </si>
  <si>
    <t>Izgradnja stanova-program poticane stanogradnje POS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</si>
</sst>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10"/>
      <color rgb="FF00B050"/>
      <name val="Calibri"/>
      <family val="2"/>
      <charset val="238"/>
      <scheme val="minor"/>
    </font>
    <font>
      <b/>
      <sz val="10"/>
      <color rgb="FF00B05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68">
    <xf numFmtId="0" fontId="0" fillId="0" borderId="0" xfId="0"/>
    <xf numFmtId="0" fontId="5" fillId="0" borderId="2" xfId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1" fontId="10" fillId="2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/>
    </xf>
    <xf numFmtId="1" fontId="11" fillId="0" borderId="1" xfId="0" applyNumberFormat="1" applyFont="1" applyBorder="1" applyAlignment="1">
      <alignment vertical="center"/>
    </xf>
    <xf numFmtId="1" fontId="11" fillId="3" borderId="1" xfId="0" applyNumberFormat="1" applyFont="1" applyFill="1" applyBorder="1" applyAlignment="1">
      <alignment vertical="center"/>
    </xf>
    <xf numFmtId="1" fontId="10" fillId="2" borderId="1" xfId="0" applyNumberFormat="1" applyFont="1" applyFill="1" applyBorder="1" applyAlignment="1">
      <alignment vertical="center"/>
    </xf>
    <xf numFmtId="1" fontId="11" fillId="3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4" fontId="8" fillId="0" borderId="1" xfId="0" applyNumberFormat="1" applyFont="1" applyBorder="1" applyAlignment="1">
      <alignment vertical="center"/>
    </xf>
    <xf numFmtId="1" fontId="8" fillId="0" borderId="1" xfId="0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/>
    </xf>
    <xf numFmtId="4" fontId="9" fillId="2" borderId="1" xfId="0" applyNumberFormat="1" applyFont="1" applyFill="1" applyBorder="1" applyAlignment="1">
      <alignment vertical="center"/>
    </xf>
    <xf numFmtId="0" fontId="8" fillId="0" borderId="1" xfId="0" applyFont="1" applyBorder="1" applyAlignment="1">
      <alignment horizontal="left" vertical="center"/>
    </xf>
    <xf numFmtId="4" fontId="8" fillId="0" borderId="1" xfId="0" applyNumberFormat="1" applyFont="1" applyFill="1" applyBorder="1" applyAlignment="1">
      <alignment vertical="center"/>
    </xf>
    <xf numFmtId="1" fontId="9" fillId="2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1" fontId="8" fillId="0" borderId="1" xfId="0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/>
    </xf>
    <xf numFmtId="1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12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vertical="center" wrapText="1"/>
    </xf>
    <xf numFmtId="4" fontId="12" fillId="0" borderId="1" xfId="0" applyNumberFormat="1" applyFont="1" applyFill="1" applyBorder="1" applyAlignment="1">
      <alignment vertical="center"/>
    </xf>
    <xf numFmtId="1" fontId="12" fillId="0" borderId="1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/>
    </xf>
    <xf numFmtId="1" fontId="13" fillId="2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textRotation="90" wrapText="1"/>
    </xf>
    <xf numFmtId="4" fontId="9" fillId="3" borderId="1" xfId="0" applyNumberFormat="1" applyFont="1" applyFill="1" applyBorder="1" applyAlignment="1">
      <alignment vertical="center"/>
    </xf>
    <xf numFmtId="1" fontId="8" fillId="3" borderId="1" xfId="0" applyNumberFormat="1" applyFont="1" applyFill="1" applyBorder="1" applyAlignment="1">
      <alignment vertical="center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textRotation="90" wrapText="1"/>
    </xf>
    <xf numFmtId="0" fontId="9" fillId="0" borderId="1" xfId="0" applyFont="1" applyBorder="1" applyAlignment="1">
      <alignment horizontal="center" textRotation="90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textRotation="90" wrapText="1"/>
    </xf>
    <xf numFmtId="0" fontId="0" fillId="0" borderId="7" xfId="0" applyBorder="1" applyAlignment="1">
      <alignment horizontal="center" vertical="center" textRotation="90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textRotation="90"/>
    </xf>
    <xf numFmtId="0" fontId="9" fillId="0" borderId="7" xfId="0" applyFont="1" applyBorder="1" applyAlignment="1">
      <alignment horizontal="center" vertical="center" textRotation="90"/>
    </xf>
    <xf numFmtId="0" fontId="0" fillId="0" borderId="2" xfId="0" applyBorder="1" applyAlignment="1">
      <alignment horizontal="center" vertical="center" textRotation="90"/>
    </xf>
    <xf numFmtId="0" fontId="9" fillId="0" borderId="7" xfId="0" applyFont="1" applyBorder="1" applyAlignment="1">
      <alignment horizontal="center" vertical="center" textRotation="90" wrapText="1"/>
    </xf>
    <xf numFmtId="0" fontId="0" fillId="0" borderId="2" xfId="0" applyBorder="1" applyAlignment="1">
      <alignment horizontal="center" vertical="center" textRotation="90" wrapText="1"/>
    </xf>
  </cellXfs>
  <cellStyles count="6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4" xfId="4" xr:uid="{00000000-0005-0000-0000-000004000000}"/>
    <cellStyle name="Normal 5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1"/>
  <sheetViews>
    <sheetView tabSelected="1" view="pageBreakPreview" topLeftCell="A94" zoomScaleNormal="100" zoomScaleSheetLayoutView="100" workbookViewId="0">
      <selection activeCell="E115" sqref="E115"/>
    </sheetView>
  </sheetViews>
  <sheetFormatPr defaultColWidth="9.140625" defaultRowHeight="12.75" x14ac:dyDescent="0.25"/>
  <cols>
    <col min="1" max="1" width="9.85546875" style="2" customWidth="1"/>
    <col min="2" max="2" width="12.28515625" style="2" customWidth="1"/>
    <col min="3" max="3" width="12.5703125" style="2" customWidth="1"/>
    <col min="4" max="4" width="63.5703125" style="5" customWidth="1"/>
    <col min="5" max="5" width="19.7109375" style="2" customWidth="1"/>
    <col min="6" max="6" width="16.42578125" style="2" customWidth="1"/>
    <col min="7" max="7" width="15" style="2" customWidth="1"/>
    <col min="8" max="8" width="8" style="2" customWidth="1"/>
    <col min="9" max="9" width="6.85546875" style="2" customWidth="1"/>
    <col min="10" max="16384" width="9.140625" style="2"/>
  </cols>
  <sheetData>
    <row r="1" spans="1:9" x14ac:dyDescent="0.25">
      <c r="A1" s="50" t="s">
        <v>206</v>
      </c>
      <c r="B1" s="50"/>
      <c r="C1" s="50"/>
      <c r="D1" s="50"/>
      <c r="E1" s="50"/>
      <c r="F1" s="50"/>
      <c r="G1" s="50"/>
      <c r="H1" s="50"/>
      <c r="I1" s="50"/>
    </row>
    <row r="2" spans="1:9" x14ac:dyDescent="0.25">
      <c r="A2" s="6"/>
      <c r="B2" s="6"/>
      <c r="C2" s="6"/>
      <c r="D2" s="6"/>
      <c r="E2" s="6"/>
      <c r="F2" s="6"/>
      <c r="G2" s="6" t="s">
        <v>205</v>
      </c>
      <c r="H2" s="6"/>
      <c r="I2" s="6"/>
    </row>
    <row r="3" spans="1:9" ht="26.25" customHeight="1" x14ac:dyDescent="0.25">
      <c r="A3" s="58" t="s">
        <v>15</v>
      </c>
      <c r="B3" s="58" t="s">
        <v>1</v>
      </c>
      <c r="C3" s="61" t="s">
        <v>2</v>
      </c>
      <c r="D3" s="61" t="s">
        <v>0</v>
      </c>
      <c r="E3" s="53" t="s">
        <v>207</v>
      </c>
      <c r="F3" s="53" t="s">
        <v>203</v>
      </c>
      <c r="G3" s="53" t="s">
        <v>208</v>
      </c>
      <c r="H3" s="57" t="s">
        <v>3</v>
      </c>
      <c r="I3" s="57"/>
    </row>
    <row r="4" spans="1:9" ht="30.75" customHeight="1" x14ac:dyDescent="0.25">
      <c r="A4" s="59"/>
      <c r="B4" s="60"/>
      <c r="C4" s="62"/>
      <c r="D4" s="62"/>
      <c r="E4" s="54"/>
      <c r="F4" s="54"/>
      <c r="G4" s="54"/>
      <c r="H4" s="1" t="s">
        <v>4</v>
      </c>
      <c r="I4" s="1" t="s">
        <v>5</v>
      </c>
    </row>
    <row r="5" spans="1:9" s="3" customFormat="1" ht="17.25" customHeight="1" x14ac:dyDescent="0.25">
      <c r="A5" s="51"/>
      <c r="B5" s="55" t="s">
        <v>182</v>
      </c>
      <c r="C5" s="21">
        <v>1012</v>
      </c>
      <c r="D5" s="8" t="s">
        <v>122</v>
      </c>
      <c r="E5" s="22">
        <f>SUM(E6:E8)</f>
        <v>195000</v>
      </c>
      <c r="F5" s="22">
        <f>SUM(F6:F9)</f>
        <v>130900</v>
      </c>
      <c r="G5" s="22">
        <f>SUM(G6:G9)</f>
        <v>130900</v>
      </c>
      <c r="H5" s="25"/>
      <c r="I5" s="25"/>
    </row>
    <row r="6" spans="1:9" s="3" customFormat="1" ht="15" customHeight="1" x14ac:dyDescent="0.25">
      <c r="A6" s="51"/>
      <c r="B6" s="56"/>
      <c r="C6" s="18" t="s">
        <v>125</v>
      </c>
      <c r="D6" s="7" t="s">
        <v>126</v>
      </c>
      <c r="E6" s="19">
        <v>15000</v>
      </c>
      <c r="F6" s="19">
        <v>15000</v>
      </c>
      <c r="G6" s="19">
        <v>15000</v>
      </c>
      <c r="H6" s="20">
        <v>1</v>
      </c>
      <c r="I6" s="20">
        <v>1</v>
      </c>
    </row>
    <row r="7" spans="1:9" s="3" customFormat="1" ht="15" customHeight="1" x14ac:dyDescent="0.25">
      <c r="A7" s="51"/>
      <c r="B7" s="56"/>
      <c r="C7" s="18" t="s">
        <v>127</v>
      </c>
      <c r="D7" s="7" t="s">
        <v>128</v>
      </c>
      <c r="E7" s="19">
        <v>135000</v>
      </c>
      <c r="F7" s="19">
        <v>70900</v>
      </c>
      <c r="G7" s="19">
        <v>70900</v>
      </c>
      <c r="H7" s="20">
        <v>1</v>
      </c>
      <c r="I7" s="20">
        <v>1</v>
      </c>
    </row>
    <row r="8" spans="1:9" s="3" customFormat="1" ht="15" customHeight="1" x14ac:dyDescent="0.25">
      <c r="A8" s="51"/>
      <c r="B8" s="56"/>
      <c r="C8" s="18" t="s">
        <v>192</v>
      </c>
      <c r="D8" s="7" t="s">
        <v>193</v>
      </c>
      <c r="E8" s="19">
        <v>45000</v>
      </c>
      <c r="F8" s="19">
        <v>45000</v>
      </c>
      <c r="G8" s="19">
        <v>45000</v>
      </c>
      <c r="H8" s="20">
        <v>1</v>
      </c>
      <c r="I8" s="20">
        <v>1</v>
      </c>
    </row>
    <row r="9" spans="1:9" s="3" customFormat="1" ht="15" customHeight="1" x14ac:dyDescent="0.25">
      <c r="A9" s="51"/>
      <c r="B9" s="56"/>
      <c r="C9" s="32"/>
      <c r="D9" s="29"/>
      <c r="E9" s="30"/>
      <c r="F9" s="30"/>
      <c r="G9" s="30"/>
      <c r="H9" s="31"/>
      <c r="I9" s="31"/>
    </row>
    <row r="10" spans="1:9" s="3" customFormat="1" ht="17.25" customHeight="1" x14ac:dyDescent="0.25">
      <c r="A10" s="51"/>
      <c r="B10" s="55" t="s">
        <v>6</v>
      </c>
      <c r="C10" s="21">
        <v>1004</v>
      </c>
      <c r="D10" s="8" t="s">
        <v>18</v>
      </c>
      <c r="E10" s="22">
        <f>E11+E12</f>
        <v>1762000</v>
      </c>
      <c r="F10" s="22">
        <f t="shared" ref="F10" si="0">F11+F12</f>
        <v>1810000</v>
      </c>
      <c r="G10" s="22">
        <f t="shared" ref="G10" si="1">G11+G12</f>
        <v>1810000</v>
      </c>
      <c r="H10" s="10"/>
      <c r="I10" s="10"/>
    </row>
    <row r="11" spans="1:9" s="3" customFormat="1" ht="15" customHeight="1" x14ac:dyDescent="0.25">
      <c r="A11" s="51"/>
      <c r="B11" s="66"/>
      <c r="C11" s="18" t="s">
        <v>19</v>
      </c>
      <c r="D11" s="7" t="s">
        <v>20</v>
      </c>
      <c r="E11" s="19">
        <v>1265000</v>
      </c>
      <c r="F11" s="19">
        <v>1265000</v>
      </c>
      <c r="G11" s="19">
        <v>1265000</v>
      </c>
      <c r="H11" s="20">
        <v>1</v>
      </c>
      <c r="I11" s="20">
        <v>1</v>
      </c>
    </row>
    <row r="12" spans="1:9" ht="15" customHeight="1" x14ac:dyDescent="0.25">
      <c r="A12" s="51"/>
      <c r="B12" s="66"/>
      <c r="C12" s="18" t="s">
        <v>33</v>
      </c>
      <c r="D12" s="7" t="s">
        <v>34</v>
      </c>
      <c r="E12" s="19">
        <v>497000</v>
      </c>
      <c r="F12" s="19">
        <v>545000</v>
      </c>
      <c r="G12" s="19">
        <v>545000</v>
      </c>
      <c r="H12" s="20">
        <v>1</v>
      </c>
      <c r="I12" s="20">
        <v>1</v>
      </c>
    </row>
    <row r="13" spans="1:9" ht="17.25" customHeight="1" x14ac:dyDescent="0.25">
      <c r="A13" s="51"/>
      <c r="B13" s="66"/>
      <c r="C13" s="21">
        <v>1014</v>
      </c>
      <c r="D13" s="8" t="s">
        <v>140</v>
      </c>
      <c r="E13" s="22">
        <f>SUM(E14:E19)</f>
        <v>5620800</v>
      </c>
      <c r="F13" s="22">
        <f>SUM(F14:F19)</f>
        <v>100000</v>
      </c>
      <c r="G13" s="22">
        <f>SUM(G14:G19)</f>
        <v>100000</v>
      </c>
      <c r="H13" s="25"/>
      <c r="I13" s="10"/>
    </row>
    <row r="14" spans="1:9" ht="15" customHeight="1" x14ac:dyDescent="0.25">
      <c r="A14" s="51"/>
      <c r="B14" s="66"/>
      <c r="C14" s="18" t="s">
        <v>147</v>
      </c>
      <c r="D14" s="7" t="s">
        <v>148</v>
      </c>
      <c r="E14" s="19">
        <v>50000</v>
      </c>
      <c r="F14" s="19">
        <v>50000</v>
      </c>
      <c r="G14" s="19">
        <v>50000</v>
      </c>
      <c r="H14" s="20">
        <v>1</v>
      </c>
      <c r="I14" s="20">
        <v>1</v>
      </c>
    </row>
    <row r="15" spans="1:9" ht="15" customHeight="1" x14ac:dyDescent="0.25">
      <c r="A15" s="51"/>
      <c r="B15" s="66"/>
      <c r="C15" s="18" t="s">
        <v>153</v>
      </c>
      <c r="D15" s="7" t="s">
        <v>186</v>
      </c>
      <c r="E15" s="19">
        <v>1841050</v>
      </c>
      <c r="F15" s="19">
        <v>0</v>
      </c>
      <c r="G15" s="19">
        <v>0</v>
      </c>
      <c r="H15" s="20">
        <v>1</v>
      </c>
      <c r="I15" s="20">
        <v>1</v>
      </c>
    </row>
    <row r="16" spans="1:9" ht="15" customHeight="1" x14ac:dyDescent="0.25">
      <c r="A16" s="51"/>
      <c r="B16" s="66"/>
      <c r="C16" s="18" t="s">
        <v>188</v>
      </c>
      <c r="D16" s="7" t="s">
        <v>187</v>
      </c>
      <c r="E16" s="19">
        <v>2891000</v>
      </c>
      <c r="F16" s="19">
        <v>0</v>
      </c>
      <c r="G16" s="19">
        <v>0</v>
      </c>
      <c r="H16" s="20">
        <v>1</v>
      </c>
      <c r="I16" s="20">
        <v>1</v>
      </c>
    </row>
    <row r="17" spans="1:9" ht="15" customHeight="1" x14ac:dyDescent="0.25">
      <c r="A17" s="51"/>
      <c r="B17" s="66"/>
      <c r="C17" s="18" t="s">
        <v>196</v>
      </c>
      <c r="D17" s="7" t="s">
        <v>197</v>
      </c>
      <c r="E17" s="19">
        <v>50000</v>
      </c>
      <c r="F17" s="19">
        <v>50000</v>
      </c>
      <c r="G17" s="19">
        <v>50000</v>
      </c>
      <c r="H17" s="20">
        <v>1</v>
      </c>
      <c r="I17" s="20">
        <v>1</v>
      </c>
    </row>
    <row r="18" spans="1:9" ht="15" customHeight="1" x14ac:dyDescent="0.25">
      <c r="A18" s="51"/>
      <c r="B18" s="66"/>
      <c r="C18" s="32" t="s">
        <v>236</v>
      </c>
      <c r="D18" s="29" t="s">
        <v>237</v>
      </c>
      <c r="E18" s="30">
        <v>500000</v>
      </c>
      <c r="F18" s="30">
        <v>0</v>
      </c>
      <c r="G18" s="30">
        <v>0</v>
      </c>
      <c r="H18" s="31">
        <v>1</v>
      </c>
      <c r="I18" s="31">
        <v>1</v>
      </c>
    </row>
    <row r="19" spans="1:9" ht="15" customHeight="1" x14ac:dyDescent="0.25">
      <c r="A19" s="51"/>
      <c r="B19" s="67"/>
      <c r="C19" s="32" t="s">
        <v>226</v>
      </c>
      <c r="D19" s="29" t="s">
        <v>227</v>
      </c>
      <c r="E19" s="30">
        <v>288750</v>
      </c>
      <c r="F19" s="30">
        <v>0</v>
      </c>
      <c r="G19" s="30">
        <v>0</v>
      </c>
      <c r="H19" s="31">
        <v>1</v>
      </c>
      <c r="I19" s="31">
        <v>1</v>
      </c>
    </row>
    <row r="20" spans="1:9" s="3" customFormat="1" ht="17.25" customHeight="1" x14ac:dyDescent="0.25">
      <c r="A20" s="51"/>
      <c r="B20" s="63" t="s">
        <v>11</v>
      </c>
      <c r="C20" s="21">
        <v>1010</v>
      </c>
      <c r="D20" s="8" t="s">
        <v>103</v>
      </c>
      <c r="E20" s="22">
        <f>E21</f>
        <v>120000</v>
      </c>
      <c r="F20" s="22">
        <f t="shared" ref="F20" si="2">F21</f>
        <v>120000</v>
      </c>
      <c r="G20" s="22">
        <f t="shared" ref="G20" si="3">G21</f>
        <v>120000</v>
      </c>
      <c r="H20" s="25"/>
      <c r="I20" s="25"/>
    </row>
    <row r="21" spans="1:9" ht="15" customHeight="1" x14ac:dyDescent="0.25">
      <c r="A21" s="51"/>
      <c r="B21" s="64"/>
      <c r="C21" s="18" t="s">
        <v>104</v>
      </c>
      <c r="D21" s="7" t="s">
        <v>105</v>
      </c>
      <c r="E21" s="19">
        <v>120000</v>
      </c>
      <c r="F21" s="19">
        <v>120000</v>
      </c>
      <c r="G21" s="19">
        <v>120000</v>
      </c>
      <c r="H21" s="20">
        <v>1</v>
      </c>
      <c r="I21" s="20">
        <v>1</v>
      </c>
    </row>
    <row r="22" spans="1:9" ht="17.25" customHeight="1" x14ac:dyDescent="0.25">
      <c r="A22" s="51"/>
      <c r="B22" s="64"/>
      <c r="C22" s="21">
        <v>1011</v>
      </c>
      <c r="D22" s="8" t="s">
        <v>118</v>
      </c>
      <c r="E22" s="22">
        <f>E23</f>
        <v>300000</v>
      </c>
      <c r="F22" s="22">
        <f t="shared" ref="F22" si="4">F23</f>
        <v>500000</v>
      </c>
      <c r="G22" s="22">
        <f t="shared" ref="G22" si="5">G23</f>
        <v>500000</v>
      </c>
      <c r="H22" s="25"/>
      <c r="I22" s="10"/>
    </row>
    <row r="23" spans="1:9" ht="15" customHeight="1" x14ac:dyDescent="0.25">
      <c r="A23" s="51"/>
      <c r="B23" s="64"/>
      <c r="C23" s="18" t="s">
        <v>119</v>
      </c>
      <c r="D23" s="7" t="s">
        <v>120</v>
      </c>
      <c r="E23" s="19">
        <v>300000</v>
      </c>
      <c r="F23" s="19">
        <v>500000</v>
      </c>
      <c r="G23" s="19">
        <v>500000</v>
      </c>
      <c r="H23" s="20">
        <v>1</v>
      </c>
      <c r="I23" s="20">
        <v>1</v>
      </c>
    </row>
    <row r="24" spans="1:9" ht="17.25" customHeight="1" x14ac:dyDescent="0.25">
      <c r="A24" s="51"/>
      <c r="B24" s="64"/>
      <c r="C24" s="37">
        <v>1014</v>
      </c>
      <c r="D24" s="38" t="s">
        <v>140</v>
      </c>
      <c r="E24" s="39">
        <f>SUM(E25:E26)</f>
        <v>2390000</v>
      </c>
      <c r="F24" s="39">
        <f>SUM(F25:F26)</f>
        <v>0</v>
      </c>
      <c r="G24" s="39">
        <f>SUM(G25:G26)</f>
        <v>0</v>
      </c>
      <c r="H24" s="40"/>
      <c r="I24" s="40"/>
    </row>
    <row r="25" spans="1:9" ht="24.6" customHeight="1" x14ac:dyDescent="0.25">
      <c r="A25" s="51"/>
      <c r="B25" s="64"/>
      <c r="C25" s="33" t="s">
        <v>223</v>
      </c>
      <c r="D25" s="34" t="s">
        <v>239</v>
      </c>
      <c r="E25" s="35">
        <v>1095000</v>
      </c>
      <c r="F25" s="35">
        <v>0</v>
      </c>
      <c r="G25" s="35">
        <v>0</v>
      </c>
      <c r="H25" s="36">
        <v>1</v>
      </c>
      <c r="I25" s="36">
        <v>1</v>
      </c>
    </row>
    <row r="26" spans="1:9" ht="24.6" customHeight="1" x14ac:dyDescent="0.25">
      <c r="A26" s="51"/>
      <c r="B26" s="65"/>
      <c r="C26" s="33" t="s">
        <v>224</v>
      </c>
      <c r="D26" s="34" t="s">
        <v>225</v>
      </c>
      <c r="E26" s="35">
        <v>1295000</v>
      </c>
      <c r="F26" s="35">
        <v>0</v>
      </c>
      <c r="G26" s="35">
        <v>0</v>
      </c>
      <c r="H26" s="36">
        <v>1</v>
      </c>
      <c r="I26" s="36">
        <v>1</v>
      </c>
    </row>
    <row r="27" spans="1:9" s="3" customFormat="1" ht="23.25" customHeight="1" x14ac:dyDescent="0.25">
      <c r="A27" s="51"/>
      <c r="B27" s="51" t="s">
        <v>12</v>
      </c>
      <c r="C27" s="21">
        <v>1004</v>
      </c>
      <c r="D27" s="8" t="s">
        <v>18</v>
      </c>
      <c r="E27" s="22">
        <f>E28</f>
        <v>180000</v>
      </c>
      <c r="F27" s="22">
        <f t="shared" ref="F27" si="6">F28</f>
        <v>210000</v>
      </c>
      <c r="G27" s="22">
        <f t="shared" ref="G27" si="7">G28</f>
        <v>210000</v>
      </c>
      <c r="H27" s="10"/>
      <c r="I27" s="10"/>
    </row>
    <row r="28" spans="1:9" ht="15" customHeight="1" x14ac:dyDescent="0.25">
      <c r="A28" s="51"/>
      <c r="B28" s="51"/>
      <c r="C28" s="18" t="s">
        <v>42</v>
      </c>
      <c r="D28" s="7" t="s">
        <v>43</v>
      </c>
      <c r="E28" s="19">
        <v>180000</v>
      </c>
      <c r="F28" s="19">
        <v>210000</v>
      </c>
      <c r="G28" s="19">
        <v>210000</v>
      </c>
      <c r="H28" s="20">
        <v>1</v>
      </c>
      <c r="I28" s="20">
        <v>1</v>
      </c>
    </row>
    <row r="29" spans="1:9" ht="21" customHeight="1" x14ac:dyDescent="0.25">
      <c r="A29" s="51"/>
      <c r="B29" s="51"/>
      <c r="C29" s="21">
        <v>1012</v>
      </c>
      <c r="D29" s="8" t="s">
        <v>122</v>
      </c>
      <c r="E29" s="22">
        <f>E30</f>
        <v>40000</v>
      </c>
      <c r="F29" s="22">
        <f t="shared" ref="F29" si="8">F30</f>
        <v>40000</v>
      </c>
      <c r="G29" s="22">
        <f t="shared" ref="G29" si="9">G30</f>
        <v>40000</v>
      </c>
      <c r="H29" s="25"/>
      <c r="I29" s="25"/>
    </row>
    <row r="30" spans="1:9" ht="15" customHeight="1" x14ac:dyDescent="0.25">
      <c r="A30" s="51"/>
      <c r="B30" s="51"/>
      <c r="C30" s="18" t="s">
        <v>123</v>
      </c>
      <c r="D30" s="7" t="s">
        <v>124</v>
      </c>
      <c r="E30" s="19">
        <v>40000</v>
      </c>
      <c r="F30" s="19">
        <v>40000</v>
      </c>
      <c r="G30" s="19">
        <v>40000</v>
      </c>
      <c r="H30" s="20">
        <v>1</v>
      </c>
      <c r="I30" s="20">
        <v>1</v>
      </c>
    </row>
    <row r="31" spans="1:9" ht="6" customHeight="1" x14ac:dyDescent="0.25">
      <c r="A31" s="51"/>
      <c r="B31" s="51"/>
      <c r="C31" s="11"/>
      <c r="D31" s="12"/>
      <c r="E31" s="13"/>
      <c r="F31" s="13"/>
      <c r="G31" s="13"/>
      <c r="H31" s="14"/>
      <c r="I31" s="14"/>
    </row>
    <row r="32" spans="1:9" ht="24.75" customHeight="1" x14ac:dyDescent="0.25">
      <c r="A32" s="44" t="s">
        <v>177</v>
      </c>
      <c r="B32" s="45"/>
      <c r="C32" s="45"/>
      <c r="D32" s="46"/>
      <c r="E32" s="42">
        <f>E29+E27+E24+E22+E20+E13+E10+E5</f>
        <v>10607800</v>
      </c>
      <c r="F32" s="42">
        <f>F29+F27+F24+F22+F20+F13+F10+F5</f>
        <v>2910900</v>
      </c>
      <c r="G32" s="42">
        <f>G29+G27+G24+G22+G20+G13+G10+G5</f>
        <v>2910900</v>
      </c>
      <c r="H32" s="43"/>
      <c r="I32" s="15"/>
    </row>
    <row r="33" spans="1:9" s="4" customFormat="1" ht="9" customHeight="1" x14ac:dyDescent="0.25">
      <c r="A33" s="47"/>
      <c r="B33" s="48"/>
      <c r="C33" s="48"/>
      <c r="D33" s="48"/>
      <c r="E33" s="48"/>
      <c r="F33" s="48"/>
      <c r="G33" s="48"/>
      <c r="H33" s="48"/>
      <c r="I33" s="49"/>
    </row>
    <row r="34" spans="1:9" s="3" customFormat="1" ht="15" customHeight="1" x14ac:dyDescent="0.25">
      <c r="A34" s="52" t="s">
        <v>204</v>
      </c>
      <c r="B34" s="51" t="s">
        <v>16</v>
      </c>
      <c r="C34" s="21">
        <v>1004</v>
      </c>
      <c r="D34" s="8" t="s">
        <v>18</v>
      </c>
      <c r="E34" s="22">
        <f>SUM(E35:E49)</f>
        <v>38416569</v>
      </c>
      <c r="F34" s="22">
        <f>SUM(F35:F49)</f>
        <v>40407984</v>
      </c>
      <c r="G34" s="22">
        <f>SUM(G35:G49)</f>
        <v>38593854</v>
      </c>
      <c r="H34" s="16"/>
      <c r="I34" s="16"/>
    </row>
    <row r="35" spans="1:9" ht="15" customHeight="1" x14ac:dyDescent="0.25">
      <c r="A35" s="52"/>
      <c r="B35" s="51"/>
      <c r="C35" s="18" t="s">
        <v>21</v>
      </c>
      <c r="D35" s="7" t="s">
        <v>22</v>
      </c>
      <c r="E35" s="19">
        <v>700000</v>
      </c>
      <c r="F35" s="19">
        <v>500000</v>
      </c>
      <c r="G35" s="19">
        <v>500000</v>
      </c>
      <c r="H35" s="20">
        <v>1</v>
      </c>
      <c r="I35" s="20">
        <v>1</v>
      </c>
    </row>
    <row r="36" spans="1:9" s="3" customFormat="1" ht="15" customHeight="1" x14ac:dyDescent="0.25">
      <c r="A36" s="52"/>
      <c r="B36" s="51"/>
      <c r="C36" s="18" t="s">
        <v>23</v>
      </c>
      <c r="D36" s="7" t="s">
        <v>24</v>
      </c>
      <c r="E36" s="19">
        <v>2780000</v>
      </c>
      <c r="F36" s="19">
        <v>2780000</v>
      </c>
      <c r="G36" s="19">
        <v>2780000</v>
      </c>
      <c r="H36" s="20">
        <v>1</v>
      </c>
      <c r="I36" s="20">
        <v>1</v>
      </c>
    </row>
    <row r="37" spans="1:9" ht="15" customHeight="1" x14ac:dyDescent="0.25">
      <c r="A37" s="52"/>
      <c r="B37" s="51"/>
      <c r="C37" s="18" t="s">
        <v>25</v>
      </c>
      <c r="D37" s="7" t="s">
        <v>26</v>
      </c>
      <c r="E37" s="19">
        <v>150000</v>
      </c>
      <c r="F37" s="19">
        <v>150000</v>
      </c>
      <c r="G37" s="19">
        <v>150000</v>
      </c>
      <c r="H37" s="20">
        <v>1</v>
      </c>
      <c r="I37" s="20">
        <v>1</v>
      </c>
    </row>
    <row r="38" spans="1:9" ht="15" customHeight="1" x14ac:dyDescent="0.25">
      <c r="A38" s="52"/>
      <c r="B38" s="51"/>
      <c r="C38" s="18" t="s">
        <v>27</v>
      </c>
      <c r="D38" s="7" t="s">
        <v>28</v>
      </c>
      <c r="E38" s="19">
        <v>707000</v>
      </c>
      <c r="F38" s="19">
        <v>807000</v>
      </c>
      <c r="G38" s="19">
        <v>807000</v>
      </c>
      <c r="H38" s="20">
        <v>1</v>
      </c>
      <c r="I38" s="20">
        <v>1</v>
      </c>
    </row>
    <row r="39" spans="1:9" ht="15" customHeight="1" x14ac:dyDescent="0.25">
      <c r="A39" s="52"/>
      <c r="B39" s="51"/>
      <c r="C39" s="18" t="s">
        <v>29</v>
      </c>
      <c r="D39" s="7" t="s">
        <v>30</v>
      </c>
      <c r="E39" s="19">
        <v>212000</v>
      </c>
      <c r="F39" s="19">
        <v>230000</v>
      </c>
      <c r="G39" s="19">
        <v>230000</v>
      </c>
      <c r="H39" s="20">
        <v>1</v>
      </c>
      <c r="I39" s="20">
        <v>1</v>
      </c>
    </row>
    <row r="40" spans="1:9" ht="15" customHeight="1" x14ac:dyDescent="0.25">
      <c r="A40" s="52"/>
      <c r="B40" s="51"/>
      <c r="C40" s="18" t="s">
        <v>35</v>
      </c>
      <c r="D40" s="7" t="s">
        <v>36</v>
      </c>
      <c r="E40" s="19">
        <v>7170000</v>
      </c>
      <c r="F40" s="19">
        <v>2780000</v>
      </c>
      <c r="G40" s="19">
        <v>2780000</v>
      </c>
      <c r="H40" s="20">
        <v>1</v>
      </c>
      <c r="I40" s="20">
        <v>1</v>
      </c>
    </row>
    <row r="41" spans="1:9" ht="15" customHeight="1" x14ac:dyDescent="0.25">
      <c r="A41" s="52"/>
      <c r="B41" s="51"/>
      <c r="C41" s="18" t="s">
        <v>37</v>
      </c>
      <c r="D41" s="7" t="s">
        <v>38</v>
      </c>
      <c r="E41" s="19">
        <v>140000</v>
      </c>
      <c r="F41" s="19">
        <v>140000</v>
      </c>
      <c r="G41" s="19">
        <v>140000</v>
      </c>
      <c r="H41" s="20">
        <v>1</v>
      </c>
      <c r="I41" s="20">
        <v>1</v>
      </c>
    </row>
    <row r="42" spans="1:9" ht="15" customHeight="1" x14ac:dyDescent="0.25">
      <c r="A42" s="52"/>
      <c r="B42" s="51"/>
      <c r="C42" s="18" t="s">
        <v>39</v>
      </c>
      <c r="D42" s="7" t="s">
        <v>189</v>
      </c>
      <c r="E42" s="19">
        <v>85000</v>
      </c>
      <c r="F42" s="19">
        <v>20000</v>
      </c>
      <c r="G42" s="19">
        <v>20000</v>
      </c>
      <c r="H42" s="20">
        <v>1</v>
      </c>
      <c r="I42" s="20">
        <v>1</v>
      </c>
    </row>
    <row r="43" spans="1:9" ht="15" customHeight="1" x14ac:dyDescent="0.25">
      <c r="A43" s="52"/>
      <c r="B43" s="51"/>
      <c r="C43" s="18" t="s">
        <v>40</v>
      </c>
      <c r="D43" s="7" t="s">
        <v>41</v>
      </c>
      <c r="E43" s="19">
        <v>465000</v>
      </c>
      <c r="F43" s="19">
        <v>465000</v>
      </c>
      <c r="G43" s="19">
        <v>465000</v>
      </c>
      <c r="H43" s="20">
        <v>1</v>
      </c>
      <c r="I43" s="20">
        <v>1</v>
      </c>
    </row>
    <row r="44" spans="1:9" ht="15" customHeight="1" x14ac:dyDescent="0.25">
      <c r="A44" s="52"/>
      <c r="B44" s="51"/>
      <c r="C44" s="18" t="s">
        <v>44</v>
      </c>
      <c r="D44" s="7" t="s">
        <v>45</v>
      </c>
      <c r="E44" s="19">
        <v>1235000</v>
      </c>
      <c r="F44" s="19">
        <v>800000</v>
      </c>
      <c r="G44" s="19">
        <v>800000</v>
      </c>
      <c r="H44" s="20">
        <v>1</v>
      </c>
      <c r="I44" s="20">
        <v>1</v>
      </c>
    </row>
    <row r="45" spans="1:9" ht="15" customHeight="1" x14ac:dyDescent="0.25">
      <c r="A45" s="52"/>
      <c r="B45" s="51"/>
      <c r="C45" s="23" t="s">
        <v>46</v>
      </c>
      <c r="D45" s="7" t="s">
        <v>47</v>
      </c>
      <c r="E45" s="19">
        <v>615000</v>
      </c>
      <c r="F45" s="19">
        <v>150000</v>
      </c>
      <c r="G45" s="19">
        <v>150000</v>
      </c>
      <c r="H45" s="20">
        <v>1</v>
      </c>
      <c r="I45" s="20">
        <v>1</v>
      </c>
    </row>
    <row r="46" spans="1:9" ht="15" customHeight="1" x14ac:dyDescent="0.25">
      <c r="A46" s="52"/>
      <c r="B46" s="51"/>
      <c r="C46" s="28" t="s">
        <v>211</v>
      </c>
      <c r="D46" s="29" t="s">
        <v>212</v>
      </c>
      <c r="E46" s="30">
        <v>6250000</v>
      </c>
      <c r="F46" s="30">
        <v>0</v>
      </c>
      <c r="G46" s="30">
        <v>0</v>
      </c>
      <c r="H46" s="20">
        <v>1</v>
      </c>
      <c r="I46" s="20">
        <v>1</v>
      </c>
    </row>
    <row r="47" spans="1:9" ht="15" customHeight="1" x14ac:dyDescent="0.25">
      <c r="A47" s="52"/>
      <c r="B47" s="51"/>
      <c r="C47" s="28" t="s">
        <v>213</v>
      </c>
      <c r="D47" s="29" t="s">
        <v>214</v>
      </c>
      <c r="E47" s="30">
        <v>17359569</v>
      </c>
      <c r="F47" s="30">
        <v>30604984</v>
      </c>
      <c r="G47" s="30">
        <v>28654854</v>
      </c>
      <c r="H47" s="20">
        <v>1</v>
      </c>
      <c r="I47" s="20">
        <v>1</v>
      </c>
    </row>
    <row r="48" spans="1:9" ht="15" customHeight="1" x14ac:dyDescent="0.25">
      <c r="A48" s="52"/>
      <c r="B48" s="51"/>
      <c r="C48" s="28" t="s">
        <v>215</v>
      </c>
      <c r="D48" s="29" t="s">
        <v>230</v>
      </c>
      <c r="E48" s="30">
        <v>500000</v>
      </c>
      <c r="F48" s="30">
        <v>500000</v>
      </c>
      <c r="G48" s="30">
        <v>500000</v>
      </c>
      <c r="H48" s="20">
        <v>1</v>
      </c>
      <c r="I48" s="20">
        <v>1</v>
      </c>
    </row>
    <row r="49" spans="1:9" ht="15" customHeight="1" x14ac:dyDescent="0.25">
      <c r="A49" s="52"/>
      <c r="B49" s="51"/>
      <c r="C49" s="28" t="s">
        <v>231</v>
      </c>
      <c r="D49" s="29" t="s">
        <v>232</v>
      </c>
      <c r="E49" s="30">
        <v>48000</v>
      </c>
      <c r="F49" s="30">
        <v>481000</v>
      </c>
      <c r="G49" s="30">
        <v>617000</v>
      </c>
      <c r="H49" s="20">
        <v>1</v>
      </c>
      <c r="I49" s="20">
        <v>1</v>
      </c>
    </row>
    <row r="50" spans="1:9" ht="17.25" customHeight="1" x14ac:dyDescent="0.25">
      <c r="A50" s="52"/>
      <c r="B50" s="51"/>
      <c r="C50" s="21">
        <v>1005</v>
      </c>
      <c r="D50" s="8" t="s">
        <v>48</v>
      </c>
      <c r="E50" s="22">
        <f>E51</f>
        <v>50000</v>
      </c>
      <c r="F50" s="22">
        <f t="shared" ref="F50:G50" si="10">F51</f>
        <v>100000</v>
      </c>
      <c r="G50" s="22">
        <f t="shared" si="10"/>
        <v>100000</v>
      </c>
      <c r="H50" s="10"/>
      <c r="I50" s="10"/>
    </row>
    <row r="51" spans="1:9" ht="17.25" customHeight="1" x14ac:dyDescent="0.25">
      <c r="A51" s="52"/>
      <c r="B51" s="51"/>
      <c r="C51" s="23" t="s">
        <v>209</v>
      </c>
      <c r="D51" s="7" t="s">
        <v>233</v>
      </c>
      <c r="E51" s="19">
        <v>50000</v>
      </c>
      <c r="F51" s="24">
        <v>100000</v>
      </c>
      <c r="G51" s="24">
        <v>100000</v>
      </c>
      <c r="H51" s="20">
        <v>1</v>
      </c>
      <c r="I51" s="20">
        <v>1</v>
      </c>
    </row>
    <row r="52" spans="1:9" ht="17.25" customHeight="1" x14ac:dyDescent="0.25">
      <c r="A52" s="52"/>
      <c r="B52" s="51"/>
      <c r="C52" s="21">
        <v>1011</v>
      </c>
      <c r="D52" s="8" t="s">
        <v>118</v>
      </c>
      <c r="E52" s="22">
        <f>E53</f>
        <v>2500000</v>
      </c>
      <c r="F52" s="22">
        <f t="shared" ref="F52" si="11">F53</f>
        <v>2500000</v>
      </c>
      <c r="G52" s="22">
        <f t="shared" ref="G52" si="12">G53</f>
        <v>2500000</v>
      </c>
      <c r="H52" s="25"/>
      <c r="I52" s="25"/>
    </row>
    <row r="53" spans="1:9" ht="17.25" customHeight="1" x14ac:dyDescent="0.25">
      <c r="A53" s="52"/>
      <c r="B53" s="51"/>
      <c r="C53" s="23" t="s">
        <v>121</v>
      </c>
      <c r="D53" s="7" t="s">
        <v>235</v>
      </c>
      <c r="E53" s="19">
        <v>2500000</v>
      </c>
      <c r="F53" s="19">
        <v>2500000</v>
      </c>
      <c r="G53" s="19">
        <v>2500000</v>
      </c>
      <c r="H53" s="20">
        <v>1</v>
      </c>
      <c r="I53" s="20">
        <v>1</v>
      </c>
    </row>
    <row r="54" spans="1:9" ht="17.25" customHeight="1" x14ac:dyDescent="0.25">
      <c r="A54" s="52"/>
      <c r="B54" s="51"/>
      <c r="C54" s="21">
        <v>1013</v>
      </c>
      <c r="D54" s="8" t="s">
        <v>133</v>
      </c>
      <c r="E54" s="22">
        <f>E55+E56+E57</f>
        <v>550000</v>
      </c>
      <c r="F54" s="22">
        <f t="shared" ref="F54:G54" si="13">F55+F56+F57</f>
        <v>550000</v>
      </c>
      <c r="G54" s="22">
        <f t="shared" si="13"/>
        <v>550000</v>
      </c>
      <c r="H54" s="10"/>
      <c r="I54" s="10"/>
    </row>
    <row r="55" spans="1:9" ht="15" customHeight="1" x14ac:dyDescent="0.25">
      <c r="A55" s="52"/>
      <c r="B55" s="51"/>
      <c r="C55" s="23" t="s">
        <v>134</v>
      </c>
      <c r="D55" s="7" t="s">
        <v>135</v>
      </c>
      <c r="E55" s="19">
        <v>50000</v>
      </c>
      <c r="F55" s="19">
        <v>50000</v>
      </c>
      <c r="G55" s="19">
        <v>50000</v>
      </c>
      <c r="H55" s="20">
        <v>1</v>
      </c>
      <c r="I55" s="20">
        <v>1</v>
      </c>
    </row>
    <row r="56" spans="1:9" ht="15" customHeight="1" x14ac:dyDescent="0.25">
      <c r="A56" s="52"/>
      <c r="B56" s="51"/>
      <c r="C56" s="23" t="s">
        <v>136</v>
      </c>
      <c r="D56" s="7" t="s">
        <v>137</v>
      </c>
      <c r="E56" s="19">
        <v>200000</v>
      </c>
      <c r="F56" s="19">
        <v>200000</v>
      </c>
      <c r="G56" s="19">
        <v>200000</v>
      </c>
      <c r="H56" s="20">
        <v>1</v>
      </c>
      <c r="I56" s="20">
        <v>1</v>
      </c>
    </row>
    <row r="57" spans="1:9" ht="15" customHeight="1" x14ac:dyDescent="0.25">
      <c r="A57" s="52"/>
      <c r="B57" s="51"/>
      <c r="C57" s="23" t="s">
        <v>138</v>
      </c>
      <c r="D57" s="7" t="s">
        <v>139</v>
      </c>
      <c r="E57" s="19">
        <v>300000</v>
      </c>
      <c r="F57" s="19">
        <v>300000</v>
      </c>
      <c r="G57" s="19">
        <v>300000</v>
      </c>
      <c r="H57" s="20">
        <v>1</v>
      </c>
      <c r="I57" s="20">
        <v>1</v>
      </c>
    </row>
    <row r="58" spans="1:9" s="3" customFormat="1" ht="17.25" customHeight="1" x14ac:dyDescent="0.25">
      <c r="A58" s="52"/>
      <c r="B58" s="51" t="s">
        <v>17</v>
      </c>
      <c r="C58" s="21">
        <v>1007</v>
      </c>
      <c r="D58" s="8" t="s">
        <v>62</v>
      </c>
      <c r="E58" s="22">
        <f>SUM(E59:E62)</f>
        <v>3765000</v>
      </c>
      <c r="F58" s="22">
        <f>SUM(F59:F62)</f>
        <v>250000</v>
      </c>
      <c r="G58" s="22">
        <f>SUM(G59:G62)</f>
        <v>250000</v>
      </c>
      <c r="H58" s="10"/>
      <c r="I58" s="10"/>
    </row>
    <row r="59" spans="1:9" ht="17.25" customHeight="1" x14ac:dyDescent="0.25">
      <c r="A59" s="52"/>
      <c r="B59" s="51"/>
      <c r="C59" s="23" t="s">
        <v>63</v>
      </c>
      <c r="D59" s="7" t="s">
        <v>64</v>
      </c>
      <c r="E59" s="19">
        <v>250000</v>
      </c>
      <c r="F59" s="19">
        <v>200000</v>
      </c>
      <c r="G59" s="19">
        <v>200000</v>
      </c>
      <c r="H59" s="20">
        <v>1</v>
      </c>
      <c r="I59" s="20">
        <v>1</v>
      </c>
    </row>
    <row r="60" spans="1:9" x14ac:dyDescent="0.25">
      <c r="A60" s="52"/>
      <c r="B60" s="51"/>
      <c r="C60" s="23" t="s">
        <v>65</v>
      </c>
      <c r="D60" s="7" t="s">
        <v>66</v>
      </c>
      <c r="E60" s="19">
        <v>50000</v>
      </c>
      <c r="F60" s="19">
        <v>50000</v>
      </c>
      <c r="G60" s="19">
        <v>50000</v>
      </c>
      <c r="H60" s="20">
        <v>1</v>
      </c>
      <c r="I60" s="20">
        <v>1</v>
      </c>
    </row>
    <row r="61" spans="1:9" x14ac:dyDescent="0.25">
      <c r="A61" s="52"/>
      <c r="B61" s="51"/>
      <c r="C61" s="28" t="s">
        <v>216</v>
      </c>
      <c r="D61" s="29" t="s">
        <v>240</v>
      </c>
      <c r="E61" s="30">
        <v>50000</v>
      </c>
      <c r="F61" s="30">
        <v>0</v>
      </c>
      <c r="G61" s="30">
        <v>0</v>
      </c>
      <c r="H61" s="31">
        <v>1</v>
      </c>
      <c r="I61" s="31">
        <v>1</v>
      </c>
    </row>
    <row r="62" spans="1:9" ht="17.25" customHeight="1" x14ac:dyDescent="0.25">
      <c r="A62" s="52"/>
      <c r="B62" s="51"/>
      <c r="C62" s="23" t="s">
        <v>67</v>
      </c>
      <c r="D62" s="7" t="s">
        <v>68</v>
      </c>
      <c r="E62" s="19">
        <v>3415000</v>
      </c>
      <c r="F62" s="19">
        <v>0</v>
      </c>
      <c r="G62" s="19">
        <v>0</v>
      </c>
      <c r="H62" s="20">
        <v>1</v>
      </c>
      <c r="I62" s="20">
        <v>1</v>
      </c>
    </row>
    <row r="63" spans="1:9" ht="15" customHeight="1" x14ac:dyDescent="0.25">
      <c r="A63" s="52"/>
      <c r="B63" s="51"/>
      <c r="C63" s="21">
        <v>1008</v>
      </c>
      <c r="D63" s="8" t="s">
        <v>69</v>
      </c>
      <c r="E63" s="22">
        <f>SUM(E64:E68)</f>
        <v>1962000</v>
      </c>
      <c r="F63" s="22">
        <f t="shared" ref="F63:G63" si="14">SUM(F64:F68)</f>
        <v>2032000</v>
      </c>
      <c r="G63" s="22">
        <f t="shared" si="14"/>
        <v>2032000</v>
      </c>
      <c r="H63" s="25"/>
      <c r="I63" s="25"/>
    </row>
    <row r="64" spans="1:9" ht="15" customHeight="1" x14ac:dyDescent="0.25">
      <c r="A64" s="52"/>
      <c r="B64" s="51"/>
      <c r="C64" s="23" t="s">
        <v>70</v>
      </c>
      <c r="D64" s="7" t="s">
        <v>71</v>
      </c>
      <c r="E64" s="19">
        <v>870000</v>
      </c>
      <c r="F64" s="19">
        <v>870000</v>
      </c>
      <c r="G64" s="19">
        <v>870000</v>
      </c>
      <c r="H64" s="20">
        <v>1</v>
      </c>
      <c r="I64" s="20">
        <v>1</v>
      </c>
    </row>
    <row r="65" spans="1:9" ht="15" customHeight="1" x14ac:dyDescent="0.25">
      <c r="A65" s="52"/>
      <c r="B65" s="51"/>
      <c r="C65" s="23" t="s">
        <v>72</v>
      </c>
      <c r="D65" s="7" t="s">
        <v>73</v>
      </c>
      <c r="E65" s="19">
        <v>67000</v>
      </c>
      <c r="F65" s="19">
        <v>67000</v>
      </c>
      <c r="G65" s="19">
        <v>67000</v>
      </c>
      <c r="H65" s="20">
        <v>1</v>
      </c>
      <c r="I65" s="20">
        <v>1</v>
      </c>
    </row>
    <row r="66" spans="1:9" ht="15" customHeight="1" x14ac:dyDescent="0.25">
      <c r="A66" s="52"/>
      <c r="B66" s="51"/>
      <c r="C66" s="23" t="s">
        <v>74</v>
      </c>
      <c r="D66" s="7" t="s">
        <v>75</v>
      </c>
      <c r="E66" s="19">
        <v>1005000</v>
      </c>
      <c r="F66" s="19">
        <v>980000</v>
      </c>
      <c r="G66" s="19">
        <v>980000</v>
      </c>
      <c r="H66" s="20">
        <v>1</v>
      </c>
      <c r="I66" s="20">
        <v>1</v>
      </c>
    </row>
    <row r="67" spans="1:9" ht="15" customHeight="1" x14ac:dyDescent="0.25">
      <c r="A67" s="52"/>
      <c r="B67" s="51"/>
      <c r="C67" s="23" t="s">
        <v>185</v>
      </c>
      <c r="D67" s="7" t="s">
        <v>210</v>
      </c>
      <c r="E67" s="19">
        <v>10000</v>
      </c>
      <c r="F67" s="19">
        <v>105000</v>
      </c>
      <c r="G67" s="19">
        <v>105000</v>
      </c>
      <c r="H67" s="20">
        <v>1</v>
      </c>
      <c r="I67" s="20">
        <v>1</v>
      </c>
    </row>
    <row r="68" spans="1:9" ht="15" customHeight="1" x14ac:dyDescent="0.25">
      <c r="A68" s="52"/>
      <c r="B68" s="51"/>
      <c r="C68" s="23" t="s">
        <v>76</v>
      </c>
      <c r="D68" s="7" t="s">
        <v>77</v>
      </c>
      <c r="E68" s="19">
        <v>10000</v>
      </c>
      <c r="F68" s="19">
        <v>10000</v>
      </c>
      <c r="G68" s="19">
        <v>10000</v>
      </c>
      <c r="H68" s="20">
        <v>1</v>
      </c>
      <c r="I68" s="20">
        <v>1</v>
      </c>
    </row>
    <row r="69" spans="1:9" ht="15" customHeight="1" x14ac:dyDescent="0.25">
      <c r="A69" s="52"/>
      <c r="B69" s="51"/>
      <c r="C69" s="21">
        <v>1009</v>
      </c>
      <c r="D69" s="8" t="s">
        <v>78</v>
      </c>
      <c r="E69" s="22">
        <f>SUM(E70:E75)</f>
        <v>2888900</v>
      </c>
      <c r="F69" s="22">
        <f>SUM(F70:F75)</f>
        <v>2825500</v>
      </c>
      <c r="G69" s="22">
        <f>SUM(G70:G75)</f>
        <v>2825500</v>
      </c>
      <c r="H69" s="10"/>
      <c r="I69" s="10"/>
    </row>
    <row r="70" spans="1:9" ht="15" customHeight="1" x14ac:dyDescent="0.25">
      <c r="A70" s="52"/>
      <c r="B70" s="51"/>
      <c r="C70" s="23" t="s">
        <v>79</v>
      </c>
      <c r="D70" s="7" t="s">
        <v>80</v>
      </c>
      <c r="E70" s="19">
        <v>840000</v>
      </c>
      <c r="F70" s="19">
        <v>840000</v>
      </c>
      <c r="G70" s="19">
        <v>840000</v>
      </c>
      <c r="H70" s="20">
        <v>1</v>
      </c>
      <c r="I70" s="20">
        <v>1</v>
      </c>
    </row>
    <row r="71" spans="1:9" ht="15" customHeight="1" x14ac:dyDescent="0.25">
      <c r="A71" s="52"/>
      <c r="B71" s="51"/>
      <c r="C71" s="23" t="s">
        <v>81</v>
      </c>
      <c r="D71" s="7" t="s">
        <v>82</v>
      </c>
      <c r="E71" s="19">
        <v>350000</v>
      </c>
      <c r="F71" s="19">
        <v>350000</v>
      </c>
      <c r="G71" s="19">
        <v>350000</v>
      </c>
      <c r="H71" s="20">
        <v>1</v>
      </c>
      <c r="I71" s="20">
        <v>1</v>
      </c>
    </row>
    <row r="72" spans="1:9" ht="15" customHeight="1" x14ac:dyDescent="0.25">
      <c r="A72" s="52"/>
      <c r="B72" s="51"/>
      <c r="C72" s="23" t="s">
        <v>91</v>
      </c>
      <c r="D72" s="7" t="s">
        <v>92</v>
      </c>
      <c r="E72" s="19">
        <v>1553900</v>
      </c>
      <c r="F72" s="19">
        <v>1490500</v>
      </c>
      <c r="G72" s="19">
        <v>1490500</v>
      </c>
      <c r="H72" s="20">
        <v>1</v>
      </c>
      <c r="I72" s="20">
        <v>1</v>
      </c>
    </row>
    <row r="73" spans="1:9" ht="15" customHeight="1" x14ac:dyDescent="0.25">
      <c r="A73" s="52"/>
      <c r="B73" s="51"/>
      <c r="C73" s="23" t="s">
        <v>95</v>
      </c>
      <c r="D73" s="7" t="s">
        <v>96</v>
      </c>
      <c r="E73" s="19">
        <v>40000</v>
      </c>
      <c r="F73" s="19">
        <v>40000</v>
      </c>
      <c r="G73" s="19">
        <v>40000</v>
      </c>
      <c r="H73" s="20">
        <v>1</v>
      </c>
      <c r="I73" s="20">
        <v>1</v>
      </c>
    </row>
    <row r="74" spans="1:9" ht="15" customHeight="1" x14ac:dyDescent="0.25">
      <c r="A74" s="52"/>
      <c r="B74" s="51"/>
      <c r="C74" s="23" t="s">
        <v>97</v>
      </c>
      <c r="D74" s="7" t="s">
        <v>98</v>
      </c>
      <c r="E74" s="19">
        <v>25000</v>
      </c>
      <c r="F74" s="19">
        <v>25000</v>
      </c>
      <c r="G74" s="19">
        <v>25000</v>
      </c>
      <c r="H74" s="20">
        <v>1</v>
      </c>
      <c r="I74" s="20">
        <v>1</v>
      </c>
    </row>
    <row r="75" spans="1:9" ht="15" customHeight="1" x14ac:dyDescent="0.25">
      <c r="A75" s="52"/>
      <c r="B75" s="51"/>
      <c r="C75" s="23" t="s">
        <v>101</v>
      </c>
      <c r="D75" s="7" t="s">
        <v>102</v>
      </c>
      <c r="E75" s="19">
        <v>80000</v>
      </c>
      <c r="F75" s="19">
        <v>80000</v>
      </c>
      <c r="G75" s="19">
        <v>80000</v>
      </c>
      <c r="H75" s="20">
        <v>1</v>
      </c>
      <c r="I75" s="20">
        <v>1</v>
      </c>
    </row>
    <row r="76" spans="1:9" ht="17.25" customHeight="1" x14ac:dyDescent="0.25">
      <c r="A76" s="52"/>
      <c r="B76" s="51"/>
      <c r="C76" s="21">
        <v>1014</v>
      </c>
      <c r="D76" s="8" t="s">
        <v>140</v>
      </c>
      <c r="E76" s="22">
        <f>SUM(E77:E81)</f>
        <v>1325000</v>
      </c>
      <c r="F76" s="22">
        <f>SUM(F77:F81)</f>
        <v>2200000</v>
      </c>
      <c r="G76" s="22">
        <f>SUM(G77:G81)</f>
        <v>2200000</v>
      </c>
      <c r="H76" s="10"/>
      <c r="I76" s="10"/>
    </row>
    <row r="77" spans="1:9" x14ac:dyDescent="0.25">
      <c r="A77" s="52"/>
      <c r="B77" s="51"/>
      <c r="C77" s="23" t="s">
        <v>145</v>
      </c>
      <c r="D77" s="7" t="s">
        <v>146</v>
      </c>
      <c r="E77" s="19">
        <v>500000</v>
      </c>
      <c r="F77" s="19">
        <v>1000000</v>
      </c>
      <c r="G77" s="19">
        <v>1000000</v>
      </c>
      <c r="H77" s="20">
        <v>1</v>
      </c>
      <c r="I77" s="20">
        <v>1</v>
      </c>
    </row>
    <row r="78" spans="1:9" x14ac:dyDescent="0.25">
      <c r="A78" s="52"/>
      <c r="B78" s="51"/>
      <c r="C78" s="26" t="s">
        <v>151</v>
      </c>
      <c r="D78" s="9" t="s">
        <v>152</v>
      </c>
      <c r="E78" s="24">
        <v>50000</v>
      </c>
      <c r="F78" s="24">
        <v>50000</v>
      </c>
      <c r="G78" s="24">
        <v>50000</v>
      </c>
      <c r="H78" s="27">
        <v>1</v>
      </c>
      <c r="I78" s="27">
        <v>1</v>
      </c>
    </row>
    <row r="79" spans="1:9" x14ac:dyDescent="0.25">
      <c r="A79" s="52"/>
      <c r="B79" s="51"/>
      <c r="C79" s="33" t="s">
        <v>217</v>
      </c>
      <c r="D79" s="34" t="s">
        <v>218</v>
      </c>
      <c r="E79" s="35">
        <v>500000</v>
      </c>
      <c r="F79" s="35">
        <v>1000000</v>
      </c>
      <c r="G79" s="35">
        <v>1000000</v>
      </c>
      <c r="H79" s="36">
        <v>1</v>
      </c>
      <c r="I79" s="36">
        <v>1</v>
      </c>
    </row>
    <row r="80" spans="1:9" x14ac:dyDescent="0.25">
      <c r="A80" s="52"/>
      <c r="B80" s="51"/>
      <c r="C80" s="33" t="s">
        <v>219</v>
      </c>
      <c r="D80" s="34" t="s">
        <v>220</v>
      </c>
      <c r="E80" s="35">
        <v>150000</v>
      </c>
      <c r="F80" s="35">
        <v>150000</v>
      </c>
      <c r="G80" s="35">
        <v>150000</v>
      </c>
      <c r="H80" s="36">
        <v>1</v>
      </c>
      <c r="I80" s="36">
        <v>1</v>
      </c>
    </row>
    <row r="81" spans="1:9" x14ac:dyDescent="0.25">
      <c r="A81" s="52"/>
      <c r="B81" s="51"/>
      <c r="C81" s="33" t="s">
        <v>221</v>
      </c>
      <c r="D81" s="34" t="s">
        <v>222</v>
      </c>
      <c r="E81" s="35">
        <v>125000</v>
      </c>
      <c r="F81" s="35">
        <v>0</v>
      </c>
      <c r="G81" s="35">
        <v>0</v>
      </c>
      <c r="H81" s="36">
        <v>1</v>
      </c>
      <c r="I81" s="36">
        <v>1</v>
      </c>
    </row>
    <row r="82" spans="1:9" x14ac:dyDescent="0.25">
      <c r="A82" s="52"/>
      <c r="B82" s="51"/>
      <c r="C82" s="21">
        <v>4001</v>
      </c>
      <c r="D82" s="8" t="s">
        <v>169</v>
      </c>
      <c r="E82" s="22">
        <f>SUM(E83:E84)</f>
        <v>215000</v>
      </c>
      <c r="F82" s="22">
        <f>SUM(F83:F84)</f>
        <v>170000</v>
      </c>
      <c r="G82" s="22">
        <f>SUM(G83:G84)</f>
        <v>180000</v>
      </c>
      <c r="H82" s="10"/>
      <c r="I82" s="10"/>
    </row>
    <row r="83" spans="1:9" x14ac:dyDescent="0.25">
      <c r="A83" s="52"/>
      <c r="B83" s="51"/>
      <c r="C83" s="18" t="s">
        <v>171</v>
      </c>
      <c r="D83" s="7" t="s">
        <v>170</v>
      </c>
      <c r="E83" s="19">
        <v>97000</v>
      </c>
      <c r="F83" s="24">
        <v>60000</v>
      </c>
      <c r="G83" s="24">
        <v>70000</v>
      </c>
      <c r="H83" s="20">
        <v>1</v>
      </c>
      <c r="I83" s="20">
        <v>4</v>
      </c>
    </row>
    <row r="84" spans="1:9" x14ac:dyDescent="0.25">
      <c r="A84" s="52"/>
      <c r="B84" s="51"/>
      <c r="C84" s="18" t="s">
        <v>172</v>
      </c>
      <c r="D84" s="7" t="s">
        <v>173</v>
      </c>
      <c r="E84" s="19">
        <v>118000</v>
      </c>
      <c r="F84" s="24">
        <v>110000</v>
      </c>
      <c r="G84" s="24">
        <v>110000</v>
      </c>
      <c r="H84" s="20">
        <v>1</v>
      </c>
      <c r="I84" s="20">
        <v>4</v>
      </c>
    </row>
    <row r="85" spans="1:9" ht="27" customHeight="1" x14ac:dyDescent="0.25">
      <c r="A85" s="44" t="s">
        <v>178</v>
      </c>
      <c r="B85" s="45"/>
      <c r="C85" s="45"/>
      <c r="D85" s="46"/>
      <c r="E85" s="42">
        <f>E34+E50+E52+E54+E58+E63+E69+E76+E82</f>
        <v>51672469</v>
      </c>
      <c r="F85" s="42">
        <f>F34+F50+F52+F54+F58+F63+F69+F76+F82</f>
        <v>51035484</v>
      </c>
      <c r="G85" s="42">
        <f>G34+G50+G52+G54+G58+G63+G69+G76+G82</f>
        <v>49231354</v>
      </c>
      <c r="H85" s="43"/>
      <c r="I85" s="15"/>
    </row>
    <row r="86" spans="1:9" s="4" customFormat="1" ht="13.5" customHeight="1" x14ac:dyDescent="0.25">
      <c r="A86" s="47"/>
      <c r="B86" s="48"/>
      <c r="C86" s="48"/>
      <c r="D86" s="48"/>
      <c r="E86" s="48"/>
      <c r="F86" s="48"/>
      <c r="G86" s="48"/>
      <c r="H86" s="48"/>
      <c r="I86" s="49"/>
    </row>
    <row r="87" spans="1:9" s="3" customFormat="1" ht="16.5" customHeight="1" x14ac:dyDescent="0.25">
      <c r="A87" s="51" t="s">
        <v>7</v>
      </c>
      <c r="B87" s="51" t="s">
        <v>13</v>
      </c>
      <c r="C87" s="21">
        <v>1005</v>
      </c>
      <c r="D87" s="8" t="s">
        <v>48</v>
      </c>
      <c r="E87" s="22">
        <f>SUM(E88:E90)</f>
        <v>500000</v>
      </c>
      <c r="F87" s="22">
        <f t="shared" ref="F87" si="15">SUM(F88:F90)</f>
        <v>1645000</v>
      </c>
      <c r="G87" s="22">
        <f t="shared" ref="G87" si="16">SUM(G88:G90)</f>
        <v>1635000</v>
      </c>
      <c r="H87" s="10"/>
      <c r="I87" s="10"/>
    </row>
    <row r="88" spans="1:9" s="3" customFormat="1" ht="16.5" customHeight="1" x14ac:dyDescent="0.25">
      <c r="A88" s="51"/>
      <c r="B88" s="51"/>
      <c r="C88" s="23" t="s">
        <v>49</v>
      </c>
      <c r="D88" s="7" t="s">
        <v>50</v>
      </c>
      <c r="E88" s="19">
        <v>150000</v>
      </c>
      <c r="F88" s="19">
        <v>100000</v>
      </c>
      <c r="G88" s="19">
        <v>100000</v>
      </c>
      <c r="H88" s="20">
        <v>1</v>
      </c>
      <c r="I88" s="20">
        <v>1</v>
      </c>
    </row>
    <row r="89" spans="1:9" s="3" customFormat="1" ht="16.5" customHeight="1" x14ac:dyDescent="0.25">
      <c r="A89" s="51"/>
      <c r="B89" s="51"/>
      <c r="C89" s="18" t="s">
        <v>238</v>
      </c>
      <c r="D89" s="7" t="s">
        <v>234</v>
      </c>
      <c r="E89" s="19">
        <v>100000</v>
      </c>
      <c r="F89" s="19">
        <v>330000</v>
      </c>
      <c r="G89" s="19">
        <v>330000</v>
      </c>
      <c r="H89" s="20">
        <v>1</v>
      </c>
      <c r="I89" s="20">
        <v>1</v>
      </c>
    </row>
    <row r="90" spans="1:9" s="3" customFormat="1" ht="30.75" customHeight="1" x14ac:dyDescent="0.25">
      <c r="A90" s="51"/>
      <c r="B90" s="51"/>
      <c r="C90" s="18" t="s">
        <v>51</v>
      </c>
      <c r="D90" s="7" t="s">
        <v>52</v>
      </c>
      <c r="E90" s="19">
        <v>250000</v>
      </c>
      <c r="F90" s="19">
        <v>1215000</v>
      </c>
      <c r="G90" s="19">
        <v>1205000</v>
      </c>
      <c r="H90" s="20">
        <v>1</v>
      </c>
      <c r="I90" s="20">
        <v>1</v>
      </c>
    </row>
    <row r="91" spans="1:9" s="3" customFormat="1" ht="16.5" customHeight="1" x14ac:dyDescent="0.25">
      <c r="A91" s="51"/>
      <c r="B91" s="51"/>
      <c r="C91" s="21">
        <v>1006</v>
      </c>
      <c r="D91" s="8" t="s">
        <v>53</v>
      </c>
      <c r="E91" s="22">
        <f>SUM(E92:E95)</f>
        <v>884650</v>
      </c>
      <c r="F91" s="22">
        <f>SUM(F92:F95)</f>
        <v>370000</v>
      </c>
      <c r="G91" s="22">
        <f>SUM(G92:G95)</f>
        <v>370000</v>
      </c>
      <c r="H91" s="10"/>
      <c r="I91" s="10"/>
    </row>
    <row r="92" spans="1:9" x14ac:dyDescent="0.25">
      <c r="A92" s="51"/>
      <c r="B92" s="51"/>
      <c r="C92" s="18" t="s">
        <v>54</v>
      </c>
      <c r="D92" s="7" t="s">
        <v>55</v>
      </c>
      <c r="E92" s="19">
        <v>350000</v>
      </c>
      <c r="F92" s="19">
        <v>350000</v>
      </c>
      <c r="G92" s="19">
        <v>350000</v>
      </c>
      <c r="H92" s="20">
        <v>1</v>
      </c>
      <c r="I92" s="20">
        <v>1</v>
      </c>
    </row>
    <row r="93" spans="1:9" s="3" customFormat="1" x14ac:dyDescent="0.25">
      <c r="A93" s="51"/>
      <c r="B93" s="51"/>
      <c r="C93" s="18" t="s">
        <v>56</v>
      </c>
      <c r="D93" s="7" t="s">
        <v>57</v>
      </c>
      <c r="E93" s="19">
        <v>20000</v>
      </c>
      <c r="F93" s="19">
        <v>20000</v>
      </c>
      <c r="G93" s="19">
        <v>20000</v>
      </c>
      <c r="H93" s="20">
        <v>1</v>
      </c>
      <c r="I93" s="20">
        <v>1</v>
      </c>
    </row>
    <row r="94" spans="1:9" x14ac:dyDescent="0.25">
      <c r="A94" s="51"/>
      <c r="B94" s="51"/>
      <c r="C94" s="18" t="s">
        <v>58</v>
      </c>
      <c r="D94" s="7" t="s">
        <v>59</v>
      </c>
      <c r="E94" s="19">
        <v>424650</v>
      </c>
      <c r="F94" s="24">
        <v>0</v>
      </c>
      <c r="G94" s="24">
        <v>0</v>
      </c>
      <c r="H94" s="20">
        <v>1</v>
      </c>
      <c r="I94" s="20">
        <v>1</v>
      </c>
    </row>
    <row r="95" spans="1:9" x14ac:dyDescent="0.25">
      <c r="A95" s="51"/>
      <c r="B95" s="51"/>
      <c r="C95" s="18" t="s">
        <v>60</v>
      </c>
      <c r="D95" s="7" t="s">
        <v>61</v>
      </c>
      <c r="E95" s="19">
        <v>90000</v>
      </c>
      <c r="F95" s="24">
        <v>0</v>
      </c>
      <c r="G95" s="24">
        <v>0</v>
      </c>
      <c r="H95" s="20">
        <v>1</v>
      </c>
      <c r="I95" s="20">
        <v>1</v>
      </c>
    </row>
    <row r="96" spans="1:9" s="3" customFormat="1" x14ac:dyDescent="0.25">
      <c r="A96" s="51"/>
      <c r="B96" s="51" t="s">
        <v>14</v>
      </c>
      <c r="C96" s="21">
        <v>1009</v>
      </c>
      <c r="D96" s="8" t="s">
        <v>78</v>
      </c>
      <c r="E96" s="22">
        <f>SUM(E97:E103)</f>
        <v>811000</v>
      </c>
      <c r="F96" s="22">
        <f t="shared" ref="F96:G96" si="17">SUM(F97:F103)</f>
        <v>791000</v>
      </c>
      <c r="G96" s="22">
        <f t="shared" si="17"/>
        <v>791000</v>
      </c>
      <c r="H96" s="25"/>
      <c r="I96" s="25"/>
    </row>
    <row r="97" spans="1:9" x14ac:dyDescent="0.25">
      <c r="A97" s="51"/>
      <c r="B97" s="51"/>
      <c r="C97" s="18" t="s">
        <v>83</v>
      </c>
      <c r="D97" s="7" t="s">
        <v>84</v>
      </c>
      <c r="E97" s="19">
        <v>390000</v>
      </c>
      <c r="F97" s="19">
        <v>390000</v>
      </c>
      <c r="G97" s="19">
        <v>390000</v>
      </c>
      <c r="H97" s="20">
        <v>1</v>
      </c>
      <c r="I97" s="20">
        <v>1</v>
      </c>
    </row>
    <row r="98" spans="1:9" x14ac:dyDescent="0.25">
      <c r="A98" s="51"/>
      <c r="B98" s="51"/>
      <c r="C98" s="18" t="s">
        <v>85</v>
      </c>
      <c r="D98" s="7" t="s">
        <v>86</v>
      </c>
      <c r="E98" s="19">
        <v>50000</v>
      </c>
      <c r="F98" s="19">
        <v>50000</v>
      </c>
      <c r="G98" s="19">
        <v>50000</v>
      </c>
      <c r="H98" s="20">
        <v>1</v>
      </c>
      <c r="I98" s="20">
        <v>1</v>
      </c>
    </row>
    <row r="99" spans="1:9" x14ac:dyDescent="0.25">
      <c r="A99" s="51"/>
      <c r="B99" s="51"/>
      <c r="C99" s="18" t="s">
        <v>190</v>
      </c>
      <c r="D99" s="7" t="s">
        <v>191</v>
      </c>
      <c r="E99" s="19">
        <v>42000</v>
      </c>
      <c r="F99" s="19">
        <v>42000</v>
      </c>
      <c r="G99" s="19">
        <v>42000</v>
      </c>
      <c r="H99" s="20">
        <v>1</v>
      </c>
      <c r="I99" s="20">
        <v>1</v>
      </c>
    </row>
    <row r="100" spans="1:9" x14ac:dyDescent="0.25">
      <c r="A100" s="51"/>
      <c r="B100" s="51"/>
      <c r="C100" s="18" t="s">
        <v>87</v>
      </c>
      <c r="D100" s="7" t="s">
        <v>88</v>
      </c>
      <c r="E100" s="19">
        <v>116000</v>
      </c>
      <c r="F100" s="19">
        <v>116000</v>
      </c>
      <c r="G100" s="19">
        <v>116000</v>
      </c>
      <c r="H100" s="20">
        <v>1</v>
      </c>
      <c r="I100" s="20">
        <v>1</v>
      </c>
    </row>
    <row r="101" spans="1:9" x14ac:dyDescent="0.25">
      <c r="A101" s="51"/>
      <c r="B101" s="51"/>
      <c r="C101" s="18" t="s">
        <v>89</v>
      </c>
      <c r="D101" s="7" t="s">
        <v>90</v>
      </c>
      <c r="E101" s="19">
        <v>137000</v>
      </c>
      <c r="F101" s="19">
        <v>137000</v>
      </c>
      <c r="G101" s="19">
        <v>137000</v>
      </c>
      <c r="H101" s="20">
        <v>1</v>
      </c>
      <c r="I101" s="20">
        <v>1</v>
      </c>
    </row>
    <row r="102" spans="1:9" x14ac:dyDescent="0.25">
      <c r="A102" s="51"/>
      <c r="B102" s="51"/>
      <c r="C102" s="18" t="s">
        <v>93</v>
      </c>
      <c r="D102" s="7" t="s">
        <v>94</v>
      </c>
      <c r="E102" s="19">
        <v>56000</v>
      </c>
      <c r="F102" s="19">
        <v>56000</v>
      </c>
      <c r="G102" s="19">
        <v>56000</v>
      </c>
      <c r="H102" s="20">
        <v>1</v>
      </c>
      <c r="I102" s="20">
        <v>1</v>
      </c>
    </row>
    <row r="103" spans="1:9" ht="17.25" customHeight="1" x14ac:dyDescent="0.25">
      <c r="A103" s="51"/>
      <c r="B103" s="51"/>
      <c r="C103" s="18" t="s">
        <v>99</v>
      </c>
      <c r="D103" s="7" t="s">
        <v>100</v>
      </c>
      <c r="E103" s="19">
        <v>20000</v>
      </c>
      <c r="F103" s="19">
        <v>0</v>
      </c>
      <c r="G103" s="19">
        <v>0</v>
      </c>
      <c r="H103" s="20">
        <v>1</v>
      </c>
      <c r="I103" s="20">
        <v>1</v>
      </c>
    </row>
    <row r="104" spans="1:9" ht="17.25" customHeight="1" x14ac:dyDescent="0.25">
      <c r="A104" s="51"/>
      <c r="B104" s="51"/>
      <c r="C104" s="21">
        <v>1014</v>
      </c>
      <c r="D104" s="8" t="s">
        <v>140</v>
      </c>
      <c r="E104" s="22">
        <f>SUM(E105:E105)</f>
        <v>85000</v>
      </c>
      <c r="F104" s="22">
        <f>SUM(F105:F105)</f>
        <v>85000</v>
      </c>
      <c r="G104" s="22">
        <f>SUM(G105:G105)</f>
        <v>85000</v>
      </c>
      <c r="H104" s="25"/>
      <c r="I104" s="25"/>
    </row>
    <row r="105" spans="1:9" x14ac:dyDescent="0.25">
      <c r="A105" s="51"/>
      <c r="B105" s="51"/>
      <c r="C105" s="18" t="s">
        <v>143</v>
      </c>
      <c r="D105" s="7" t="s">
        <v>144</v>
      </c>
      <c r="E105" s="19">
        <v>85000</v>
      </c>
      <c r="F105" s="19">
        <v>85000</v>
      </c>
      <c r="G105" s="19">
        <v>85000</v>
      </c>
      <c r="H105" s="20">
        <v>1</v>
      </c>
      <c r="I105" s="20">
        <v>1</v>
      </c>
    </row>
    <row r="106" spans="1:9" x14ac:dyDescent="0.25">
      <c r="A106" s="51"/>
      <c r="B106" s="51"/>
      <c r="C106" s="21">
        <v>2001</v>
      </c>
      <c r="D106" s="8" t="s">
        <v>157</v>
      </c>
      <c r="E106" s="22">
        <f>SUM(E107:E109)</f>
        <v>70000</v>
      </c>
      <c r="F106" s="22">
        <f t="shared" ref="F106" si="18">SUM(F107:F109)</f>
        <v>70000</v>
      </c>
      <c r="G106" s="22">
        <f t="shared" ref="G106" si="19">SUM(G107:G109)</f>
        <v>70000</v>
      </c>
      <c r="H106" s="25"/>
      <c r="I106" s="10"/>
    </row>
    <row r="107" spans="1:9" x14ac:dyDescent="0.25">
      <c r="A107" s="51"/>
      <c r="B107" s="51"/>
      <c r="C107" s="18" t="s">
        <v>158</v>
      </c>
      <c r="D107" s="7" t="s">
        <v>159</v>
      </c>
      <c r="E107" s="19">
        <v>10000</v>
      </c>
      <c r="F107" s="19">
        <v>10000</v>
      </c>
      <c r="G107" s="19">
        <v>10000</v>
      </c>
      <c r="H107" s="20">
        <v>1</v>
      </c>
      <c r="I107" s="20">
        <v>2</v>
      </c>
    </row>
    <row r="108" spans="1:9" x14ac:dyDescent="0.25">
      <c r="A108" s="51"/>
      <c r="B108" s="51"/>
      <c r="C108" s="18" t="s">
        <v>160</v>
      </c>
      <c r="D108" s="7" t="s">
        <v>161</v>
      </c>
      <c r="E108" s="19">
        <v>50000</v>
      </c>
      <c r="F108" s="19">
        <v>50000</v>
      </c>
      <c r="G108" s="19">
        <v>50000</v>
      </c>
      <c r="H108" s="20">
        <v>1</v>
      </c>
      <c r="I108" s="20">
        <v>2</v>
      </c>
    </row>
    <row r="109" spans="1:9" x14ac:dyDescent="0.25">
      <c r="A109" s="51"/>
      <c r="B109" s="51"/>
      <c r="C109" s="18" t="s">
        <v>162</v>
      </c>
      <c r="D109" s="7" t="s">
        <v>163</v>
      </c>
      <c r="E109" s="19">
        <v>10000</v>
      </c>
      <c r="F109" s="19">
        <v>10000</v>
      </c>
      <c r="G109" s="19">
        <v>10000</v>
      </c>
      <c r="H109" s="20">
        <v>1</v>
      </c>
      <c r="I109" s="20">
        <v>2</v>
      </c>
    </row>
    <row r="110" spans="1:9" x14ac:dyDescent="0.25">
      <c r="A110" s="51"/>
      <c r="B110" s="51"/>
      <c r="C110" s="21">
        <v>3001</v>
      </c>
      <c r="D110" s="8" t="s">
        <v>164</v>
      </c>
      <c r="E110" s="22">
        <f>SUM(E111:E114)</f>
        <v>710555</v>
      </c>
      <c r="F110" s="22">
        <f>SUM(F111:F114)</f>
        <v>690000</v>
      </c>
      <c r="G110" s="22">
        <f>SUM(G111:G114)</f>
        <v>690000</v>
      </c>
      <c r="H110" s="25"/>
      <c r="I110" s="25"/>
    </row>
    <row r="111" spans="1:9" x14ac:dyDescent="0.25">
      <c r="A111" s="51"/>
      <c r="B111" s="51"/>
      <c r="C111" s="18" t="s">
        <v>183</v>
      </c>
      <c r="D111" s="7" t="s">
        <v>184</v>
      </c>
      <c r="E111" s="19">
        <v>380000</v>
      </c>
      <c r="F111" s="19">
        <v>380000</v>
      </c>
      <c r="G111" s="19">
        <v>380000</v>
      </c>
      <c r="H111" s="20">
        <v>1</v>
      </c>
      <c r="I111" s="20">
        <v>3</v>
      </c>
    </row>
    <row r="112" spans="1:9" x14ac:dyDescent="0.25">
      <c r="A112" s="51"/>
      <c r="B112" s="51"/>
      <c r="C112" s="18" t="s">
        <v>165</v>
      </c>
      <c r="D112" s="7" t="s">
        <v>166</v>
      </c>
      <c r="E112" s="19">
        <v>210000</v>
      </c>
      <c r="F112" s="19">
        <v>210000</v>
      </c>
      <c r="G112" s="19">
        <v>210000</v>
      </c>
      <c r="H112" s="20">
        <v>1</v>
      </c>
      <c r="I112" s="20">
        <v>3</v>
      </c>
    </row>
    <row r="113" spans="1:9" x14ac:dyDescent="0.25">
      <c r="A113" s="51"/>
      <c r="B113" s="51"/>
      <c r="C113" s="18" t="s">
        <v>167</v>
      </c>
      <c r="D113" s="7" t="s">
        <v>168</v>
      </c>
      <c r="E113" s="19">
        <v>100000</v>
      </c>
      <c r="F113" s="19">
        <v>100000</v>
      </c>
      <c r="G113" s="19">
        <v>100000</v>
      </c>
      <c r="H113" s="20">
        <v>1</v>
      </c>
      <c r="I113" s="20">
        <v>3</v>
      </c>
    </row>
    <row r="114" spans="1:9" x14ac:dyDescent="0.25">
      <c r="A114" s="51"/>
      <c r="B114" s="51"/>
      <c r="C114" s="18" t="s">
        <v>202</v>
      </c>
      <c r="D114" s="7" t="s">
        <v>201</v>
      </c>
      <c r="E114" s="19">
        <v>20555</v>
      </c>
      <c r="F114" s="19">
        <v>0</v>
      </c>
      <c r="G114" s="19">
        <v>0</v>
      </c>
      <c r="H114" s="20">
        <v>1</v>
      </c>
      <c r="I114" s="20">
        <v>3</v>
      </c>
    </row>
    <row r="115" spans="1:9" ht="25.5" customHeight="1" x14ac:dyDescent="0.25">
      <c r="A115" s="44" t="s">
        <v>179</v>
      </c>
      <c r="B115" s="45"/>
      <c r="C115" s="45"/>
      <c r="D115" s="46"/>
      <c r="E115" s="42">
        <f>E87+E91+E96+E104+E106+E110</f>
        <v>3061205</v>
      </c>
      <c r="F115" s="42">
        <f>F87+F91+F96+F104+F106+F110</f>
        <v>3651000</v>
      </c>
      <c r="G115" s="42">
        <f>G87+G91+G96+G104+G106+G110</f>
        <v>3641000</v>
      </c>
      <c r="H115" s="43"/>
      <c r="I115" s="15"/>
    </row>
    <row r="116" spans="1:9" s="4" customFormat="1" ht="13.5" customHeight="1" x14ac:dyDescent="0.25">
      <c r="A116" s="47"/>
      <c r="B116" s="48"/>
      <c r="C116" s="48"/>
      <c r="D116" s="48"/>
      <c r="E116" s="48"/>
      <c r="F116" s="48"/>
      <c r="G116" s="48"/>
      <c r="H116" s="48"/>
      <c r="I116" s="49"/>
    </row>
    <row r="117" spans="1:9" s="3" customFormat="1" ht="15" customHeight="1" x14ac:dyDescent="0.25">
      <c r="A117" s="51" t="s">
        <v>8</v>
      </c>
      <c r="B117" s="51" t="s">
        <v>9</v>
      </c>
      <c r="C117" s="21">
        <v>1004</v>
      </c>
      <c r="D117" s="8" t="s">
        <v>18</v>
      </c>
      <c r="E117" s="22">
        <f>E118</f>
        <v>85000</v>
      </c>
      <c r="F117" s="22">
        <f t="shared" ref="F117:G117" si="20">F118</f>
        <v>85000</v>
      </c>
      <c r="G117" s="22">
        <f t="shared" si="20"/>
        <v>85000</v>
      </c>
      <c r="H117" s="10"/>
      <c r="I117" s="10"/>
    </row>
    <row r="118" spans="1:9" s="3" customFormat="1" x14ac:dyDescent="0.25">
      <c r="A118" s="51"/>
      <c r="B118" s="51"/>
      <c r="C118" s="18" t="s">
        <v>31</v>
      </c>
      <c r="D118" s="7" t="s">
        <v>32</v>
      </c>
      <c r="E118" s="19">
        <v>85000</v>
      </c>
      <c r="F118" s="19">
        <v>85000</v>
      </c>
      <c r="G118" s="19">
        <v>85000</v>
      </c>
      <c r="H118" s="20">
        <v>1</v>
      </c>
      <c r="I118" s="20">
        <v>1</v>
      </c>
    </row>
    <row r="119" spans="1:9" x14ac:dyDescent="0.25">
      <c r="A119" s="51"/>
      <c r="B119" s="51"/>
      <c r="C119" s="21">
        <v>1012</v>
      </c>
      <c r="D119" s="8" t="s">
        <v>122</v>
      </c>
      <c r="E119" s="22">
        <f>SUM(E120:E121)</f>
        <v>110000</v>
      </c>
      <c r="F119" s="22">
        <f>SUM(F120:F121)</f>
        <v>110000</v>
      </c>
      <c r="G119" s="22">
        <f>SUM(G120:G121)</f>
        <v>110000</v>
      </c>
      <c r="H119" s="25"/>
      <c r="I119" s="25"/>
    </row>
    <row r="120" spans="1:9" x14ac:dyDescent="0.25">
      <c r="A120" s="51"/>
      <c r="B120" s="51"/>
      <c r="C120" s="18" t="s">
        <v>129</v>
      </c>
      <c r="D120" s="7" t="s">
        <v>130</v>
      </c>
      <c r="E120" s="19">
        <v>60000</v>
      </c>
      <c r="F120" s="19">
        <v>60000</v>
      </c>
      <c r="G120" s="19">
        <v>60000</v>
      </c>
      <c r="H120" s="20">
        <v>1</v>
      </c>
      <c r="I120" s="20">
        <v>1</v>
      </c>
    </row>
    <row r="121" spans="1:9" x14ac:dyDescent="0.25">
      <c r="A121" s="51"/>
      <c r="B121" s="51"/>
      <c r="C121" s="18" t="s">
        <v>131</v>
      </c>
      <c r="D121" s="7" t="s">
        <v>132</v>
      </c>
      <c r="E121" s="19">
        <v>50000</v>
      </c>
      <c r="F121" s="19">
        <v>50000</v>
      </c>
      <c r="G121" s="19">
        <v>50000</v>
      </c>
      <c r="H121" s="20">
        <v>1</v>
      </c>
      <c r="I121" s="20">
        <v>1</v>
      </c>
    </row>
    <row r="122" spans="1:9" ht="17.25" customHeight="1" x14ac:dyDescent="0.25">
      <c r="A122" s="51"/>
      <c r="B122" s="51"/>
      <c r="C122" s="21">
        <v>1014</v>
      </c>
      <c r="D122" s="8" t="s">
        <v>140</v>
      </c>
      <c r="E122" s="22">
        <f>SUM(E123:E126)</f>
        <v>530500</v>
      </c>
      <c r="F122" s="22">
        <f>SUM(F123:F126)</f>
        <v>218000</v>
      </c>
      <c r="G122" s="22">
        <f>SUM(G123:G126)</f>
        <v>68000</v>
      </c>
      <c r="H122" s="10"/>
      <c r="I122" s="10"/>
    </row>
    <row r="123" spans="1:9" x14ac:dyDescent="0.25">
      <c r="A123" s="51"/>
      <c r="B123" s="51"/>
      <c r="C123" s="18" t="s">
        <v>141</v>
      </c>
      <c r="D123" s="7" t="s">
        <v>142</v>
      </c>
      <c r="E123" s="19">
        <v>18000</v>
      </c>
      <c r="F123" s="19">
        <v>18000</v>
      </c>
      <c r="G123" s="19">
        <v>18000</v>
      </c>
      <c r="H123" s="20">
        <v>1</v>
      </c>
      <c r="I123" s="20">
        <v>1</v>
      </c>
    </row>
    <row r="124" spans="1:9" x14ac:dyDescent="0.25">
      <c r="A124" s="51"/>
      <c r="B124" s="51"/>
      <c r="C124" s="18" t="s">
        <v>194</v>
      </c>
      <c r="D124" s="7" t="s">
        <v>195</v>
      </c>
      <c r="E124" s="19">
        <v>150000</v>
      </c>
      <c r="F124" s="19">
        <v>150000</v>
      </c>
      <c r="G124" s="19">
        <v>0</v>
      </c>
      <c r="H124" s="20">
        <v>1</v>
      </c>
      <c r="I124" s="20">
        <v>1</v>
      </c>
    </row>
    <row r="125" spans="1:9" x14ac:dyDescent="0.25">
      <c r="A125" s="51"/>
      <c r="B125" s="51"/>
      <c r="C125" s="18" t="s">
        <v>149</v>
      </c>
      <c r="D125" s="7" t="s">
        <v>150</v>
      </c>
      <c r="E125" s="19">
        <v>50000</v>
      </c>
      <c r="F125" s="19">
        <v>50000</v>
      </c>
      <c r="G125" s="19">
        <v>50000</v>
      </c>
      <c r="H125" s="20">
        <v>1</v>
      </c>
      <c r="I125" s="20">
        <v>1</v>
      </c>
    </row>
    <row r="126" spans="1:9" x14ac:dyDescent="0.25">
      <c r="A126" s="51"/>
      <c r="B126" s="41"/>
      <c r="C126" s="32" t="s">
        <v>228</v>
      </c>
      <c r="D126" s="29" t="s">
        <v>229</v>
      </c>
      <c r="E126" s="30">
        <v>312500</v>
      </c>
      <c r="F126" s="30">
        <v>0</v>
      </c>
      <c r="G126" s="30">
        <v>0</v>
      </c>
      <c r="H126" s="31">
        <v>1</v>
      </c>
      <c r="I126" s="31">
        <v>1</v>
      </c>
    </row>
    <row r="127" spans="1:9" s="3" customFormat="1" ht="15" customHeight="1" x14ac:dyDescent="0.25">
      <c r="A127" s="51"/>
      <c r="B127" s="51" t="s">
        <v>10</v>
      </c>
      <c r="C127" s="21">
        <v>1010</v>
      </c>
      <c r="D127" s="8" t="s">
        <v>103</v>
      </c>
      <c r="E127" s="22">
        <f>SUM(E128:E133)</f>
        <v>1282000</v>
      </c>
      <c r="F127" s="22">
        <f t="shared" ref="F127:G127" si="21">SUM(F128:F133)</f>
        <v>1282000</v>
      </c>
      <c r="G127" s="22">
        <f t="shared" si="21"/>
        <v>1282000</v>
      </c>
      <c r="H127" s="10"/>
      <c r="I127" s="10"/>
    </row>
    <row r="128" spans="1:9" x14ac:dyDescent="0.25">
      <c r="A128" s="51"/>
      <c r="B128" s="51"/>
      <c r="C128" s="18" t="s">
        <v>106</v>
      </c>
      <c r="D128" s="7" t="s">
        <v>107</v>
      </c>
      <c r="E128" s="19">
        <v>110000</v>
      </c>
      <c r="F128" s="19">
        <v>110000</v>
      </c>
      <c r="G128" s="19">
        <v>110000</v>
      </c>
      <c r="H128" s="20">
        <v>1</v>
      </c>
      <c r="I128" s="20">
        <v>1</v>
      </c>
    </row>
    <row r="129" spans="1:9" x14ac:dyDescent="0.25">
      <c r="A129" s="51"/>
      <c r="B129" s="51"/>
      <c r="C129" s="18" t="s">
        <v>108</v>
      </c>
      <c r="D129" s="7" t="s">
        <v>111</v>
      </c>
      <c r="E129" s="19">
        <v>432000</v>
      </c>
      <c r="F129" s="19">
        <v>432000</v>
      </c>
      <c r="G129" s="19">
        <v>432000</v>
      </c>
      <c r="H129" s="20">
        <v>1</v>
      </c>
      <c r="I129" s="20">
        <v>1</v>
      </c>
    </row>
    <row r="130" spans="1:9" x14ac:dyDescent="0.25">
      <c r="A130" s="51"/>
      <c r="B130" s="51"/>
      <c r="C130" s="18" t="s">
        <v>109</v>
      </c>
      <c r="D130" s="7" t="s">
        <v>112</v>
      </c>
      <c r="E130" s="19">
        <v>120000</v>
      </c>
      <c r="F130" s="19">
        <v>120000</v>
      </c>
      <c r="G130" s="19">
        <v>120000</v>
      </c>
      <c r="H130" s="20">
        <v>1</v>
      </c>
      <c r="I130" s="20">
        <v>1</v>
      </c>
    </row>
    <row r="131" spans="1:9" x14ac:dyDescent="0.25">
      <c r="A131" s="51"/>
      <c r="B131" s="51"/>
      <c r="C131" s="18" t="s">
        <v>110</v>
      </c>
      <c r="D131" s="7" t="s">
        <v>113</v>
      </c>
      <c r="E131" s="19">
        <v>210000</v>
      </c>
      <c r="F131" s="19">
        <v>210000</v>
      </c>
      <c r="G131" s="19">
        <v>210000</v>
      </c>
      <c r="H131" s="20">
        <v>1</v>
      </c>
      <c r="I131" s="20">
        <v>1</v>
      </c>
    </row>
    <row r="132" spans="1:9" x14ac:dyDescent="0.25">
      <c r="A132" s="51"/>
      <c r="B132" s="51"/>
      <c r="C132" s="18" t="s">
        <v>114</v>
      </c>
      <c r="D132" s="7" t="s">
        <v>116</v>
      </c>
      <c r="E132" s="19">
        <v>300000</v>
      </c>
      <c r="F132" s="19">
        <v>300000</v>
      </c>
      <c r="G132" s="19">
        <v>300000</v>
      </c>
      <c r="H132" s="20">
        <v>1</v>
      </c>
      <c r="I132" s="20">
        <v>1</v>
      </c>
    </row>
    <row r="133" spans="1:9" x14ac:dyDescent="0.25">
      <c r="A133" s="51"/>
      <c r="B133" s="51"/>
      <c r="C133" s="18" t="s">
        <v>115</v>
      </c>
      <c r="D133" s="7" t="s">
        <v>117</v>
      </c>
      <c r="E133" s="19">
        <v>110000</v>
      </c>
      <c r="F133" s="19">
        <v>110000</v>
      </c>
      <c r="G133" s="19">
        <v>110000</v>
      </c>
      <c r="H133" s="20">
        <v>1</v>
      </c>
      <c r="I133" s="20">
        <v>1</v>
      </c>
    </row>
    <row r="134" spans="1:9" x14ac:dyDescent="0.25">
      <c r="A134" s="51"/>
      <c r="B134" s="51"/>
      <c r="C134" s="21">
        <v>5001</v>
      </c>
      <c r="D134" s="8" t="s">
        <v>154</v>
      </c>
      <c r="E134" s="22">
        <f>SUM(E135:E138)</f>
        <v>478000</v>
      </c>
      <c r="F134" s="22">
        <f>SUM(F135:F138)</f>
        <v>361000</v>
      </c>
      <c r="G134" s="22">
        <f>SUM(G135:G138)</f>
        <v>324000</v>
      </c>
      <c r="H134" s="25"/>
      <c r="I134" s="10"/>
    </row>
    <row r="135" spans="1:9" x14ac:dyDescent="0.25">
      <c r="A135" s="51"/>
      <c r="B135" s="51"/>
      <c r="C135" s="18" t="s">
        <v>155</v>
      </c>
      <c r="D135" s="7" t="s">
        <v>156</v>
      </c>
      <c r="E135" s="19">
        <v>50000</v>
      </c>
      <c r="F135" s="19">
        <v>50000</v>
      </c>
      <c r="G135" s="19">
        <v>50000</v>
      </c>
      <c r="H135" s="20">
        <v>1</v>
      </c>
      <c r="I135" s="20">
        <v>1</v>
      </c>
    </row>
    <row r="136" spans="1:9" ht="17.25" customHeight="1" x14ac:dyDescent="0.25">
      <c r="A136" s="51"/>
      <c r="B136" s="51"/>
      <c r="C136" s="18" t="s">
        <v>174</v>
      </c>
      <c r="D136" s="7" t="s">
        <v>175</v>
      </c>
      <c r="E136" s="19">
        <v>319000</v>
      </c>
      <c r="F136" s="19">
        <v>202000</v>
      </c>
      <c r="G136" s="19">
        <v>165000</v>
      </c>
      <c r="H136" s="20">
        <v>1</v>
      </c>
      <c r="I136" s="20">
        <v>5</v>
      </c>
    </row>
    <row r="137" spans="1:9" x14ac:dyDescent="0.25">
      <c r="A137" s="51"/>
      <c r="B137" s="51"/>
      <c r="C137" s="18" t="s">
        <v>176</v>
      </c>
      <c r="D137" s="7" t="s">
        <v>198</v>
      </c>
      <c r="E137" s="19">
        <v>89000</v>
      </c>
      <c r="F137" s="19">
        <v>89000</v>
      </c>
      <c r="G137" s="19">
        <v>89000</v>
      </c>
      <c r="H137" s="20">
        <v>1</v>
      </c>
      <c r="I137" s="20">
        <v>5</v>
      </c>
    </row>
    <row r="138" spans="1:9" x14ac:dyDescent="0.25">
      <c r="A138" s="51"/>
      <c r="B138" s="51"/>
      <c r="C138" s="18" t="s">
        <v>199</v>
      </c>
      <c r="D138" s="7" t="s">
        <v>200</v>
      </c>
      <c r="E138" s="19">
        <v>20000</v>
      </c>
      <c r="F138" s="24">
        <v>20000</v>
      </c>
      <c r="G138" s="24">
        <v>20000</v>
      </c>
      <c r="H138" s="20">
        <v>1</v>
      </c>
      <c r="I138" s="20">
        <v>5</v>
      </c>
    </row>
    <row r="139" spans="1:9" ht="24.75" customHeight="1" x14ac:dyDescent="0.25">
      <c r="A139" s="44" t="s">
        <v>180</v>
      </c>
      <c r="B139" s="45"/>
      <c r="C139" s="45"/>
      <c r="D139" s="46"/>
      <c r="E139" s="42">
        <f>E117+E119+E122+E127+E134</f>
        <v>2485500</v>
      </c>
      <c r="F139" s="42">
        <f>F117+F119+F122+F127+F134</f>
        <v>2056000</v>
      </c>
      <c r="G139" s="42">
        <f>G117+G119+G122+G127+G134</f>
        <v>1869000</v>
      </c>
      <c r="H139" s="17"/>
      <c r="I139" s="17"/>
    </row>
    <row r="140" spans="1:9" s="4" customFormat="1" ht="9" customHeight="1" x14ac:dyDescent="0.25">
      <c r="A140" s="47"/>
      <c r="B140" s="48"/>
      <c r="C140" s="48"/>
      <c r="D140" s="48"/>
      <c r="E140" s="48"/>
      <c r="F140" s="48"/>
      <c r="G140" s="48"/>
      <c r="H140" s="48"/>
      <c r="I140" s="49"/>
    </row>
    <row r="141" spans="1:9" ht="30.75" customHeight="1" x14ac:dyDescent="0.25">
      <c r="A141" s="44" t="s">
        <v>181</v>
      </c>
      <c r="B141" s="45"/>
      <c r="C141" s="45"/>
      <c r="D141" s="46"/>
      <c r="E141" s="42">
        <f>E32+E85+E115+E139</f>
        <v>67826974</v>
      </c>
      <c r="F141" s="42">
        <f>F32+F85+F115+F139</f>
        <v>59653384</v>
      </c>
      <c r="G141" s="42">
        <f>G32+G85+G115+G139</f>
        <v>57652254</v>
      </c>
      <c r="H141" s="43"/>
      <c r="I141" s="15"/>
    </row>
  </sheetData>
  <mergeCells count="32">
    <mergeCell ref="B5:B9"/>
    <mergeCell ref="A86:I86"/>
    <mergeCell ref="H3:I3"/>
    <mergeCell ref="A5:A31"/>
    <mergeCell ref="B27:B31"/>
    <mergeCell ref="A3:A4"/>
    <mergeCell ref="B3:B4"/>
    <mergeCell ref="C3:C4"/>
    <mergeCell ref="D3:D4"/>
    <mergeCell ref="E3:E4"/>
    <mergeCell ref="F3:F4"/>
    <mergeCell ref="B20:B26"/>
    <mergeCell ref="B10:B19"/>
    <mergeCell ref="A32:D32"/>
    <mergeCell ref="A33:I33"/>
    <mergeCell ref="A85:D85"/>
    <mergeCell ref="A139:D139"/>
    <mergeCell ref="A140:I140"/>
    <mergeCell ref="A141:D141"/>
    <mergeCell ref="A1:I1"/>
    <mergeCell ref="B117:B125"/>
    <mergeCell ref="B127:B138"/>
    <mergeCell ref="A117:A138"/>
    <mergeCell ref="B96:B114"/>
    <mergeCell ref="B87:B95"/>
    <mergeCell ref="A115:D115"/>
    <mergeCell ref="A116:I116"/>
    <mergeCell ref="B34:B57"/>
    <mergeCell ref="A34:A84"/>
    <mergeCell ref="A87:A114"/>
    <mergeCell ref="B58:B84"/>
    <mergeCell ref="G3:G4"/>
  </mergeCells>
  <pageMargins left="0.23622047244094491" right="0.23622047244094491" top="0.74803149606299213" bottom="0.74803149606299213" header="0.31496062992125984" footer="0.31496062992125984"/>
  <pageSetup paperSize="9" scale="87" fitToHeight="0" orientation="landscape" r:id="rId1"/>
  <rowBreaks count="4" manualBreakCount="4">
    <brk id="32" max="16383" man="1"/>
    <brk id="57" max="8" man="1"/>
    <brk id="85" max="16383" man="1"/>
    <brk id="11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Bajčić</dc:creator>
  <cp:lastModifiedBy>Dinka Pejnović</cp:lastModifiedBy>
  <cp:lastPrinted>2020-11-09T20:01:00Z</cp:lastPrinted>
  <dcterms:created xsi:type="dcterms:W3CDTF">2015-11-10T12:53:23Z</dcterms:created>
  <dcterms:modified xsi:type="dcterms:W3CDTF">2020-12-23T14:33:35Z</dcterms:modified>
</cp:coreProperties>
</file>