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ka\Desktop\GODIŠNJI OBRAČUN 2019\"/>
    </mc:Choice>
  </mc:AlternateContent>
  <bookViews>
    <workbookView xWindow="480" yWindow="255" windowWidth="18075" windowHeight="10545"/>
  </bookViews>
  <sheets>
    <sheet name="31.12.19 " sheetId="28" r:id="rId1"/>
    <sheet name="30.09.19 " sheetId="27" r:id="rId2"/>
    <sheet name="30.06.19 " sheetId="26" r:id="rId3"/>
    <sheet name="Sheet2" sheetId="2" r:id="rId4"/>
    <sheet name="Sheet3" sheetId="3" r:id="rId5"/>
  </sheets>
  <definedNames>
    <definedName name="_xlnm.Print_Area" localSheetId="2">'30.06.19 '!$A$1:$L$38</definedName>
    <definedName name="_xlnm.Print_Area" localSheetId="1">'30.09.19 '!$A$1:$L$38</definedName>
    <definedName name="_xlnm.Print_Area" localSheetId="0">'31.12.19 '!$A$1:$L$38</definedName>
  </definedNames>
  <calcPr calcId="162913"/>
</workbook>
</file>

<file path=xl/calcChain.xml><?xml version="1.0" encoding="utf-8"?>
<calcChain xmlns="http://schemas.openxmlformats.org/spreadsheetml/2006/main">
  <c r="I34" i="28" l="1"/>
  <c r="F34" i="28"/>
  <c r="E34" i="28"/>
  <c r="D34" i="28"/>
  <c r="C34" i="28"/>
  <c r="H31" i="28"/>
  <c r="K31" i="28" s="1"/>
  <c r="G31" i="28"/>
  <c r="K30" i="28"/>
  <c r="H30" i="28"/>
  <c r="H29" i="28"/>
  <c r="K29" i="28" s="1"/>
  <c r="G29" i="28"/>
  <c r="G34" i="28" s="1"/>
  <c r="F25" i="28"/>
  <c r="E25" i="28"/>
  <c r="D25" i="28"/>
  <c r="C25" i="28"/>
  <c r="I24" i="28"/>
  <c r="E24" i="28"/>
  <c r="K22" i="28"/>
  <c r="H22" i="28"/>
  <c r="G22" i="28"/>
  <c r="K19" i="28"/>
  <c r="H19" i="28"/>
  <c r="G19" i="28"/>
  <c r="K16" i="28"/>
  <c r="H16" i="28"/>
  <c r="G16" i="28"/>
  <c r="H12" i="28"/>
  <c r="K12" i="28" s="1"/>
  <c r="K11" i="28"/>
  <c r="L3" i="28" s="1"/>
  <c r="H11" i="28"/>
  <c r="G11" i="28"/>
  <c r="G25" i="28" l="1"/>
  <c r="H25" i="28"/>
  <c r="K25" i="28" s="1"/>
  <c r="H34" i="28"/>
  <c r="K34" i="28" s="1"/>
  <c r="G29" i="27"/>
  <c r="H29" i="27"/>
  <c r="K29" i="27"/>
  <c r="H30" i="27"/>
  <c r="K30" i="27"/>
  <c r="I34" i="27" l="1"/>
  <c r="F34" i="27"/>
  <c r="E34" i="27"/>
  <c r="D34" i="27"/>
  <c r="C34" i="27"/>
  <c r="H31" i="27"/>
  <c r="K31" i="27" s="1"/>
  <c r="G31" i="27"/>
  <c r="G34" i="27"/>
  <c r="F25" i="27"/>
  <c r="E25" i="27"/>
  <c r="D25" i="27"/>
  <c r="C25" i="27"/>
  <c r="H25" i="27" s="1"/>
  <c r="K25" i="27" s="1"/>
  <c r="I24" i="27"/>
  <c r="E24" i="27"/>
  <c r="K22" i="27"/>
  <c r="H22" i="27"/>
  <c r="G22" i="27"/>
  <c r="K19" i="27"/>
  <c r="H19" i="27"/>
  <c r="G19" i="27"/>
  <c r="K16" i="27"/>
  <c r="H16" i="27"/>
  <c r="G16" i="27"/>
  <c r="H12" i="27"/>
  <c r="K12" i="27" s="1"/>
  <c r="K11" i="27"/>
  <c r="L3" i="27" s="1"/>
  <c r="H11" i="27"/>
  <c r="G11" i="27"/>
  <c r="G25" i="27" l="1"/>
  <c r="H34" i="27"/>
  <c r="K34" i="27" s="1"/>
  <c r="C25" i="26"/>
  <c r="I34" i="26" l="1"/>
  <c r="F34" i="26"/>
  <c r="E34" i="26"/>
  <c r="D34" i="26"/>
  <c r="C34" i="26"/>
  <c r="H31" i="26"/>
  <c r="K31" i="26" s="1"/>
  <c r="G31" i="26"/>
  <c r="H30" i="26"/>
  <c r="K30" i="26" s="1"/>
  <c r="H29" i="26"/>
  <c r="H34" i="26" s="1"/>
  <c r="K34" i="26" s="1"/>
  <c r="G29" i="26"/>
  <c r="G34" i="26" s="1"/>
  <c r="F25" i="26"/>
  <c r="E25" i="26"/>
  <c r="D25" i="26"/>
  <c r="H25" i="26" s="1"/>
  <c r="K25" i="26" s="1"/>
  <c r="I24" i="26"/>
  <c r="E24" i="26"/>
  <c r="K22" i="26"/>
  <c r="H22" i="26"/>
  <c r="G22" i="26"/>
  <c r="K19" i="26"/>
  <c r="H19" i="26"/>
  <c r="G19" i="26"/>
  <c r="K16" i="26"/>
  <c r="H16" i="26"/>
  <c r="G16" i="26"/>
  <c r="H12" i="26"/>
  <c r="K12" i="26" s="1"/>
  <c r="K11" i="26"/>
  <c r="L3" i="26" s="1"/>
  <c r="H11" i="26"/>
  <c r="G11" i="26"/>
  <c r="K29" i="26" l="1"/>
  <c r="G25" i="26"/>
</calcChain>
</file>

<file path=xl/sharedStrings.xml><?xml version="1.0" encoding="utf-8"?>
<sst xmlns="http://schemas.openxmlformats.org/spreadsheetml/2006/main" count="203" uniqueCount="75">
  <si>
    <t>Red. Br. Regis.</t>
  </si>
  <si>
    <t xml:space="preserve"> Davatelj kredita</t>
  </si>
  <si>
    <t>1EUR =7.545624 kn</t>
  </si>
  <si>
    <t xml:space="preserve">  </t>
  </si>
  <si>
    <t xml:space="preserve">         </t>
  </si>
  <si>
    <t xml:space="preserve"> </t>
  </si>
  <si>
    <t>Revalorizacija kredita sa deviz. klauz. na dan  31.12.12  +/-</t>
  </si>
  <si>
    <t>2.</t>
  </si>
  <si>
    <t>3.</t>
  </si>
  <si>
    <r>
      <t>PRIVREDNA BANKA ZGB</t>
    </r>
    <r>
      <rPr>
        <sz val="8"/>
        <color theme="1"/>
        <rFont val="Times New Roman"/>
        <family val="1"/>
        <charset val="238"/>
      </rPr>
      <t xml:space="preserve"> </t>
    </r>
  </si>
  <si>
    <t xml:space="preserve">Izgradnja dječjeg vrtića u Krku </t>
  </si>
  <si>
    <t xml:space="preserve">15.000.000,00 KN </t>
  </si>
  <si>
    <t xml:space="preserve">(2.048.847,81 EUR) </t>
  </si>
  <si>
    <t>K 1255.2</t>
  </si>
  <si>
    <t>4.</t>
  </si>
  <si>
    <t xml:space="preserve">Izgradnja školske sportske dvorane u Krku </t>
  </si>
  <si>
    <t>5.</t>
  </si>
  <si>
    <t>UKUPNO  KREDITI:</t>
  </si>
  <si>
    <t>Dana jamstva</t>
  </si>
  <si>
    <t>JKP PONIKVE-Vodoopskrba Šotoventa HBOR</t>
  </si>
  <si>
    <t>UKUPNO  JAMSTVA:</t>
  </si>
  <si>
    <t xml:space="preserve">                   </t>
  </si>
  <si>
    <t>1.</t>
  </si>
  <si>
    <t>JEDINSTVENI UPRAVNI ODJEL</t>
  </si>
  <si>
    <t>Odsjek za proračun i financije</t>
  </si>
  <si>
    <t>POZ/    KONTO</t>
  </si>
  <si>
    <t>1231.8/1231.9</t>
  </si>
  <si>
    <t>3423306/2342306</t>
  </si>
  <si>
    <t>5443203/2643203</t>
  </si>
  <si>
    <r>
      <t xml:space="preserve"> </t>
    </r>
    <r>
      <rPr>
        <sz val="8"/>
        <color theme="1"/>
        <rFont val="Times New Roman"/>
        <family val="1"/>
        <charset val="238"/>
      </rPr>
      <t>(otplata od 31.07.2013 do 30.04.2023.</t>
    </r>
  </si>
  <si>
    <t>Od 30.05.08. (otplata od 30.11.2011 do 31.08.2023.</t>
  </si>
  <si>
    <t>(rok 15 godina od čega 3 godine počeka)</t>
  </si>
  <si>
    <t xml:space="preserve"> 683.378,95 EUR rok otpl. do 30.06.2019.</t>
  </si>
  <si>
    <t>Red. br. /registar MF</t>
  </si>
  <si>
    <t>/1303</t>
  </si>
  <si>
    <t>/1748</t>
  </si>
  <si>
    <t>/1053</t>
  </si>
  <si>
    <t>ERSTE&amp;STEIERMARKISCHE BANK D.D.*</t>
  </si>
  <si>
    <t>54431/26241</t>
  </si>
  <si>
    <t>1255.6/1205</t>
  </si>
  <si>
    <t>3423311/2342311</t>
  </si>
  <si>
    <t>/2283</t>
  </si>
  <si>
    <t>JKP PONIKVE EU "Projekt prikupljanja odvodnje, i pročišćavanja opadnih voda otoka Krka"  -  HBOR</t>
  </si>
  <si>
    <t xml:space="preserve"> 10.244.000,00 kn rok otpl. Od 31.12.2020. do 30.06.2030. polugodišnje</t>
  </si>
  <si>
    <t>ADDIKO BANK d.d.</t>
  </si>
  <si>
    <t>tečaj 31.12.2018  1 €=7,417575</t>
  </si>
  <si>
    <t>Izgradnja ceste na Malom Kartecu u gradu Krku</t>
  </si>
  <si>
    <t>1255.7/1205.2</t>
  </si>
  <si>
    <t>3423313/2342313</t>
  </si>
  <si>
    <t>5443205/2643205</t>
  </si>
  <si>
    <t>5.500.000,00 kn, 2% kam, 20 kvartalnih rata, 5 god. Od 31.03.2020. do31.12.2025.</t>
  </si>
  <si>
    <t>HRVATSKA BANKA ZA OBNOVU I RAZVITAK</t>
  </si>
  <si>
    <t>6.</t>
  </si>
  <si>
    <t>Stanje duga glavnice Prema tečaju 31.12.2018</t>
  </si>
  <si>
    <t>Primljeni  kredit u 2019. godini</t>
  </si>
  <si>
    <t>GLAVNICA Otplaćena u 2019</t>
  </si>
  <si>
    <t>KAMATE Otplaćene u 2019.</t>
  </si>
  <si>
    <t>UKUPNO Otplaćeno 2019 glav+kamate</t>
  </si>
  <si>
    <t>Stanje duga glavnice 31.03.2019</t>
  </si>
  <si>
    <t>Stanje duga glavnice Prema tečaju 31.03.2019</t>
  </si>
  <si>
    <t>Modernizacija javne rasvjete, 3.030.000,00 kn, 0,01%fiksno,poček 6 mjeseci, bez naknade za obradu zaht, ugovor od 12. 02. 2019</t>
  </si>
  <si>
    <t>korištenje do 31.07.2019.u 10 rata,otplata: 1. rata dospjeva 31.07.2020., 19 rata, polugodišnje</t>
  </si>
  <si>
    <t>/2502</t>
  </si>
  <si>
    <t>Izvor podataka: Financijska izvješća za razdoblje 01.01.-30.06.2019. godine</t>
  </si>
  <si>
    <r>
      <t>.</t>
    </r>
    <r>
      <rPr>
        <sz val="14"/>
        <color theme="1"/>
        <rFont val="Times New Roman"/>
        <family val="1"/>
        <charset val="238"/>
      </rPr>
      <t xml:space="preserve"> GRAD KRK – IZVOD IZ KNJIGE JAVNOG DUGA ZA 2019 GODINU   STANJE 30. lipnja 2019.     Prilog 2.                                             </t>
    </r>
  </si>
  <si>
    <r>
      <t>.</t>
    </r>
    <r>
      <rPr>
        <sz val="14"/>
        <color theme="1"/>
        <rFont val="Times New Roman"/>
        <family val="1"/>
        <charset val="238"/>
      </rPr>
      <t xml:space="preserve"> GRAD KRK – IZVOD IZ KNJIGE JAVNOG DUGA ZA 2019 GODINU   STANJE 30. rujna 2019.     Prilog 2.                                             </t>
    </r>
  </si>
  <si>
    <t>Stanje duga glavnice 30.09.2019</t>
  </si>
  <si>
    <t>Stanje duga glavnice Prema tečaju 30.09.2019</t>
  </si>
  <si>
    <t>Izvor podataka: Financijska izvješća za razdoblje 01.01.-30.09.2019. godine</t>
  </si>
  <si>
    <t>G 1255.5</t>
  </si>
  <si>
    <r>
      <t>.</t>
    </r>
    <r>
      <rPr>
        <sz val="14"/>
        <color theme="1"/>
        <rFont val="Times New Roman"/>
        <family val="1"/>
        <charset val="238"/>
      </rPr>
      <t xml:space="preserve"> GRAD KRK – IZVOD IZ KNJIGE JAVNOG DUGA ZA 2019 GODINU   STANJE 31. prosinca 2019.     Prilog 2.                                             </t>
    </r>
  </si>
  <si>
    <t>Stanje duga glavnice 31.12.2019</t>
  </si>
  <si>
    <t>Stanje duga glavnice Prema tečaju 31.12.2019</t>
  </si>
  <si>
    <t>tečaj 31.12.2019  1 €=7,442580</t>
  </si>
  <si>
    <t>Izvor podataka: Financijska izvješća za razdoblje 01.01.-31.12.2019.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</si>
</sst>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b/>
      <sz val="5"/>
      <color theme="1"/>
      <name val="Times New Roman"/>
      <family val="1"/>
      <charset val="238"/>
    </font>
    <font>
      <sz val="5"/>
      <color theme="1"/>
      <name val="Times New Roman"/>
      <family val="1"/>
      <charset val="238"/>
    </font>
    <font>
      <sz val="5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6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4" fontId="11" fillId="0" borderId="2" xfId="0" applyNumberFormat="1" applyFont="1" applyBorder="1" applyAlignment="1">
      <alignment horizontal="right" vertical="top" wrapText="1"/>
    </xf>
    <xf numFmtId="0" fontId="12" fillId="0" borderId="0" xfId="0" applyFont="1"/>
    <xf numFmtId="43" fontId="13" fillId="0" borderId="2" xfId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7" fillId="0" borderId="5" xfId="0" applyFont="1" applyBorder="1" applyAlignment="1">
      <alignment horizontal="right" vertical="top" wrapText="1"/>
    </xf>
    <xf numFmtId="0" fontId="8" fillId="0" borderId="5" xfId="0" applyFont="1" applyBorder="1" applyAlignment="1">
      <alignment horizontal="right" vertical="top" wrapText="1"/>
    </xf>
    <xf numFmtId="4" fontId="4" fillId="2" borderId="6" xfId="0" applyNumberFormat="1" applyFont="1" applyFill="1" applyBorder="1" applyAlignment="1">
      <alignment horizontal="right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4" fontId="8" fillId="0" borderId="6" xfId="0" applyNumberFormat="1" applyFont="1" applyFill="1" applyBorder="1" applyAlignment="1">
      <alignment horizontal="right" vertical="top" wrapText="1"/>
    </xf>
    <xf numFmtId="4" fontId="10" fillId="0" borderId="7" xfId="0" applyNumberFormat="1" applyFont="1" applyFill="1" applyBorder="1" applyAlignment="1">
      <alignment horizontal="right" vertical="top" wrapText="1"/>
    </xf>
    <xf numFmtId="4" fontId="13" fillId="0" borderId="6" xfId="0" applyNumberFormat="1" applyFont="1" applyFill="1" applyBorder="1" applyAlignment="1">
      <alignment horizontal="right" vertical="top" wrapText="1"/>
    </xf>
    <xf numFmtId="4" fontId="0" fillId="0" borderId="7" xfId="0" applyNumberFormat="1" applyFill="1" applyBorder="1" applyAlignment="1">
      <alignment vertical="top" wrapText="1"/>
    </xf>
    <xf numFmtId="0" fontId="22" fillId="0" borderId="7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right" vertical="top" wrapText="1"/>
    </xf>
    <xf numFmtId="0" fontId="0" fillId="0" borderId="7" xfId="0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43" fontId="11" fillId="0" borderId="0" xfId="1" applyFont="1" applyBorder="1" applyAlignment="1">
      <alignment horizontal="right" vertical="top" wrapText="1"/>
    </xf>
    <xf numFmtId="4" fontId="15" fillId="0" borderId="0" xfId="0" applyNumberFormat="1" applyFont="1" applyBorder="1" applyAlignment="1">
      <alignment horizontal="right" vertical="top" wrapText="1"/>
    </xf>
    <xf numFmtId="0" fontId="10" fillId="0" borderId="4" xfId="0" applyFont="1" applyBorder="1" applyAlignment="1">
      <alignment horizontal="right" vertical="top" wrapText="1"/>
    </xf>
    <xf numFmtId="0" fontId="0" fillId="0" borderId="4" xfId="0" applyBorder="1" applyAlignment="1">
      <alignment vertical="top" wrapText="1"/>
    </xf>
    <xf numFmtId="0" fontId="6" fillId="2" borderId="4" xfId="0" applyFont="1" applyFill="1" applyBorder="1" applyAlignment="1">
      <alignment horizontal="right" vertical="top" wrapText="1"/>
    </xf>
    <xf numFmtId="4" fontId="13" fillId="2" borderId="4" xfId="0" applyNumberFormat="1" applyFont="1" applyFill="1" applyBorder="1" applyAlignment="1">
      <alignment horizontal="center" vertical="top" wrapText="1"/>
    </xf>
    <xf numFmtId="4" fontId="14" fillId="2" borderId="4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4" fillId="2" borderId="4" xfId="0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0" borderId="4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 vertical="top" wrapText="1"/>
    </xf>
    <xf numFmtId="43" fontId="13" fillId="0" borderId="6" xfId="1" applyFont="1" applyBorder="1" applyAlignment="1">
      <alignment horizontal="right" vertical="top" wrapText="1"/>
    </xf>
    <xf numFmtId="43" fontId="13" fillId="0" borderId="4" xfId="1" applyFont="1" applyBorder="1" applyAlignment="1">
      <alignment horizontal="right" vertical="top" wrapText="1"/>
    </xf>
    <xf numFmtId="43" fontId="9" fillId="0" borderId="4" xfId="1" applyFont="1" applyBorder="1" applyAlignment="1">
      <alignment horizontal="right" vertical="top" wrapText="1"/>
    </xf>
    <xf numFmtId="43" fontId="14" fillId="0" borderId="4" xfId="1" applyFont="1" applyBorder="1" applyAlignment="1">
      <alignment horizontal="right" vertical="top" wrapText="1"/>
    </xf>
    <xf numFmtId="43" fontId="19" fillId="0" borderId="4" xfId="1" applyFont="1" applyBorder="1" applyAlignment="1">
      <alignment vertical="top" wrapText="1"/>
    </xf>
    <xf numFmtId="43" fontId="19" fillId="0" borderId="7" xfId="1" applyFont="1" applyBorder="1" applyAlignment="1">
      <alignment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4" fontId="8" fillId="0" borderId="4" xfId="0" applyNumberFormat="1" applyFont="1" applyBorder="1" applyAlignment="1">
      <alignment horizontal="right" vertical="top" wrapText="1"/>
    </xf>
    <xf numFmtId="4" fontId="10" fillId="0" borderId="4" xfId="0" applyNumberFormat="1" applyFont="1" applyBorder="1" applyAlignment="1">
      <alignment horizontal="right" vertical="top" wrapText="1"/>
    </xf>
    <xf numFmtId="0" fontId="11" fillId="0" borderId="6" xfId="0" applyFont="1" applyBorder="1" applyAlignment="1">
      <alignment horizontal="right" vertical="top" wrapText="1"/>
    </xf>
    <xf numFmtId="0" fontId="0" fillId="0" borderId="11" xfId="0" applyBorder="1"/>
    <xf numFmtId="0" fontId="13" fillId="0" borderId="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4" fontId="19" fillId="0" borderId="12" xfId="0" applyNumberFormat="1" applyFont="1" applyBorder="1" applyAlignment="1">
      <alignment vertical="top" wrapText="1"/>
    </xf>
    <xf numFmtId="4" fontId="19" fillId="0" borderId="13" xfId="0" applyNumberFormat="1" applyFont="1" applyBorder="1" applyAlignment="1">
      <alignment vertical="top" wrapText="1"/>
    </xf>
    <xf numFmtId="4" fontId="9" fillId="0" borderId="13" xfId="0" applyNumberFormat="1" applyFont="1" applyBorder="1" applyAlignment="1">
      <alignment horizontal="right" vertical="top" wrapText="1"/>
    </xf>
    <xf numFmtId="4" fontId="4" fillId="2" borderId="13" xfId="0" applyNumberFormat="1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right" vertical="top" wrapText="1"/>
    </xf>
    <xf numFmtId="0" fontId="11" fillId="2" borderId="14" xfId="0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8" fillId="0" borderId="6" xfId="0" applyFont="1" applyBorder="1" applyAlignment="1">
      <alignment horizontal="right" vertical="top" wrapText="1"/>
    </xf>
    <xf numFmtId="4" fontId="8" fillId="0" borderId="13" xfId="0" applyNumberFormat="1" applyFont="1" applyBorder="1" applyAlignment="1">
      <alignment horizontal="right" vertical="top" wrapText="1"/>
    </xf>
    <xf numFmtId="43" fontId="13" fillId="0" borderId="13" xfId="1" applyFont="1" applyBorder="1" applyAlignment="1">
      <alignment horizontal="right" vertical="top" wrapText="1"/>
    </xf>
    <xf numFmtId="4" fontId="17" fillId="0" borderId="4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 wrapText="1"/>
    </xf>
    <xf numFmtId="0" fontId="0" fillId="2" borderId="13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0" fillId="2" borderId="6" xfId="0" applyFill="1" applyBorder="1" applyAlignment="1">
      <alignment vertical="top" wrapText="1"/>
    </xf>
    <xf numFmtId="4" fontId="19" fillId="0" borderId="16" xfId="0" applyNumberFormat="1" applyFont="1" applyBorder="1" applyAlignment="1">
      <alignment vertical="top" wrapText="1"/>
    </xf>
    <xf numFmtId="4" fontId="19" fillId="0" borderId="0" xfId="0" applyNumberFormat="1" applyFont="1" applyBorder="1" applyAlignment="1">
      <alignment vertical="top" wrapText="1"/>
    </xf>
    <xf numFmtId="4" fontId="9" fillId="0" borderId="4" xfId="0" applyNumberFormat="1" applyFont="1" applyBorder="1" applyAlignment="1">
      <alignment horizontal="right" vertical="top" wrapText="1"/>
    </xf>
    <xf numFmtId="43" fontId="13" fillId="0" borderId="0" xfId="1" applyFont="1" applyBorder="1" applyAlignment="1">
      <alignment horizontal="right" vertical="top" wrapText="1"/>
    </xf>
    <xf numFmtId="4" fontId="17" fillId="0" borderId="6" xfId="0" applyNumberFormat="1" applyFont="1" applyBorder="1" applyAlignment="1">
      <alignment horizontal="right" vertical="top" wrapText="1"/>
    </xf>
    <xf numFmtId="4" fontId="17" fillId="0" borderId="7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43" fontId="13" fillId="0" borderId="7" xfId="1" applyFont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2" fillId="0" borderId="16" xfId="0" applyFont="1" applyBorder="1"/>
    <xf numFmtId="0" fontId="0" fillId="0" borderId="16" xfId="0" applyBorder="1"/>
    <xf numFmtId="0" fontId="8" fillId="0" borderId="0" xfId="0" applyFont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4" fontId="0" fillId="0" borderId="12" xfId="0" applyNumberFormat="1" applyFill="1" applyBorder="1" applyAlignment="1">
      <alignment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11" fillId="0" borderId="6" xfId="0" applyNumberFormat="1" applyFont="1" applyBorder="1" applyAlignment="1">
      <alignment horizontal="right" vertical="top" wrapText="1"/>
    </xf>
    <xf numFmtId="4" fontId="11" fillId="0" borderId="8" xfId="0" applyNumberFormat="1" applyFont="1" applyBorder="1" applyAlignment="1">
      <alignment horizontal="right" vertical="top" wrapText="1"/>
    </xf>
    <xf numFmtId="4" fontId="4" fillId="2" borderId="14" xfId="0" applyNumberFormat="1" applyFont="1" applyFill="1" applyBorder="1" applyAlignment="1">
      <alignment horizontal="right" vertical="top" wrapText="1"/>
    </xf>
    <xf numFmtId="4" fontId="11" fillId="0" borderId="16" xfId="0" applyNumberFormat="1" applyFont="1" applyBorder="1" applyAlignment="1">
      <alignment horizontal="right" vertical="top" wrapText="1"/>
    </xf>
    <xf numFmtId="0" fontId="8" fillId="2" borderId="6" xfId="0" applyFont="1" applyFill="1" applyBorder="1" applyAlignment="1">
      <alignment horizontal="right" vertical="top" wrapText="1"/>
    </xf>
    <xf numFmtId="4" fontId="11" fillId="0" borderId="4" xfId="0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horizontal="left" vertical="top" wrapText="1"/>
    </xf>
    <xf numFmtId="4" fontId="17" fillId="0" borderId="5" xfId="0" applyNumberFormat="1" applyFont="1" applyBorder="1" applyAlignment="1">
      <alignment horizontal="right" vertical="top" wrapText="1"/>
    </xf>
    <xf numFmtId="0" fontId="2" fillId="0" borderId="13" xfId="0" applyFont="1" applyBorder="1"/>
    <xf numFmtId="0" fontId="4" fillId="0" borderId="12" xfId="0" applyFont="1" applyBorder="1"/>
    <xf numFmtId="0" fontId="0" fillId="0" borderId="2" xfId="0" applyBorder="1"/>
    <xf numFmtId="0" fontId="0" fillId="0" borderId="19" xfId="0" applyBorder="1"/>
    <xf numFmtId="0" fontId="0" fillId="0" borderId="13" xfId="0" applyBorder="1"/>
    <xf numFmtId="4" fontId="0" fillId="0" borderId="13" xfId="0" applyNumberFormat="1" applyBorder="1"/>
    <xf numFmtId="14" fontId="19" fillId="0" borderId="13" xfId="0" applyNumberFormat="1" applyFont="1" applyBorder="1"/>
    <xf numFmtId="4" fontId="8" fillId="0" borderId="12" xfId="0" applyNumberFormat="1" applyFont="1" applyBorder="1" applyAlignment="1">
      <alignment horizontal="right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horizontal="right" vertical="top" wrapText="1"/>
    </xf>
    <xf numFmtId="0" fontId="8" fillId="0" borderId="20" xfId="0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0" fontId="24" fillId="0" borderId="4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Font="1"/>
    <xf numFmtId="0" fontId="7" fillId="0" borderId="6" xfId="0" applyFont="1" applyBorder="1" applyAlignment="1">
      <alignment horizontal="right" vertical="top" wrapText="1"/>
    </xf>
    <xf numFmtId="0" fontId="0" fillId="0" borderId="0" xfId="0" applyBorder="1"/>
    <xf numFmtId="0" fontId="4" fillId="0" borderId="13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4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4" fontId="6" fillId="0" borderId="7" xfId="0" applyNumberFormat="1" applyFont="1" applyFill="1" applyBorder="1" applyAlignment="1">
      <alignment horizontal="right" vertical="top" wrapText="1"/>
    </xf>
    <xf numFmtId="4" fontId="6" fillId="0" borderId="12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right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0" fontId="0" fillId="0" borderId="4" xfId="0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0" fillId="0" borderId="7" xfId="0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1" fillId="0" borderId="14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13" fillId="0" borderId="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1" fillId="0" borderId="14" xfId="0" applyFont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1" fillId="0" borderId="14" xfId="0" applyFont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21" fillId="0" borderId="14" xfId="0" applyNumberFormat="1" applyFont="1" applyBorder="1" applyAlignment="1">
      <alignment horizontal="right" wrapText="1"/>
    </xf>
    <xf numFmtId="0" fontId="21" fillId="0" borderId="13" xfId="0" applyFont="1" applyBorder="1" applyAlignment="1">
      <alignment horizontal="right" wrapText="1"/>
    </xf>
    <xf numFmtId="0" fontId="11" fillId="0" borderId="14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/>
    </xf>
    <xf numFmtId="0" fontId="11" fillId="0" borderId="9" xfId="0" applyFont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view="pageBreakPreview" zoomScale="140" zoomScaleNormal="100" zoomScaleSheetLayoutView="140" workbookViewId="0">
      <selection activeCell="E37" sqref="E37"/>
    </sheetView>
  </sheetViews>
  <sheetFormatPr defaultRowHeight="15" x14ac:dyDescent="0.25"/>
  <cols>
    <col min="1" max="1" width="7.28515625" customWidth="1"/>
    <col min="2" max="2" width="35.85546875" customWidth="1"/>
    <col min="3" max="3" width="10.140625" customWidth="1"/>
    <col min="4" max="4" width="10.7109375" customWidth="1"/>
    <col min="5" max="6" width="10.5703125" customWidth="1"/>
    <col min="7" max="7" width="10.28515625" customWidth="1"/>
    <col min="8" max="8" width="11.5703125" customWidth="1"/>
    <col min="9" max="9" width="9.140625" customWidth="1"/>
    <col min="10" max="10" width="9.42578125" customWidth="1"/>
    <col min="11" max="11" width="13.85546875" customWidth="1"/>
    <col min="12" max="12" width="1.140625" customWidth="1"/>
  </cols>
  <sheetData>
    <row r="1" spans="1:15" ht="23.25" customHeight="1" x14ac:dyDescent="0.3">
      <c r="A1" s="116" t="s">
        <v>70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5" x14ac:dyDescent="0.25">
      <c r="A2" s="117"/>
      <c r="G2" s="64" t="s">
        <v>73</v>
      </c>
      <c r="I2" s="64"/>
      <c r="J2" s="64"/>
    </row>
    <row r="3" spans="1:15" ht="46.5" customHeight="1" x14ac:dyDescent="0.25">
      <c r="A3" s="170" t="s">
        <v>33</v>
      </c>
      <c r="B3" s="66" t="s">
        <v>1</v>
      </c>
      <c r="C3" s="169" t="s">
        <v>53</v>
      </c>
      <c r="D3" s="174" t="s">
        <v>54</v>
      </c>
      <c r="E3" s="170" t="s">
        <v>55</v>
      </c>
      <c r="F3" s="170" t="s">
        <v>56</v>
      </c>
      <c r="G3" s="170" t="s">
        <v>57</v>
      </c>
      <c r="H3" s="170" t="s">
        <v>71</v>
      </c>
      <c r="I3" s="177" t="s">
        <v>6</v>
      </c>
      <c r="J3" s="65" t="s">
        <v>25</v>
      </c>
      <c r="K3" s="169" t="s">
        <v>72</v>
      </c>
      <c r="L3" s="121" t="e">
        <f>K11+K22+#REF!+#REF!</f>
        <v>#REF!</v>
      </c>
    </row>
    <row r="4" spans="1:15" ht="33.75" hidden="1" customHeight="1" x14ac:dyDescent="0.25">
      <c r="A4" s="160" t="s">
        <v>0</v>
      </c>
      <c r="B4" s="2"/>
      <c r="C4" s="15" t="s">
        <v>2</v>
      </c>
      <c r="D4" s="175"/>
      <c r="E4" s="2"/>
      <c r="F4" s="2" t="s">
        <v>4</v>
      </c>
      <c r="G4" s="2"/>
      <c r="H4" s="15" t="s">
        <v>5</v>
      </c>
      <c r="I4" s="178"/>
      <c r="J4" s="4"/>
      <c r="K4" s="5" t="s">
        <v>2</v>
      </c>
    </row>
    <row r="5" spans="1:15" ht="15.75" hidden="1" customHeight="1" thickBot="1" x14ac:dyDescent="0.3">
      <c r="A5" s="7"/>
      <c r="B5" s="2"/>
      <c r="C5" s="15" t="s">
        <v>3</v>
      </c>
      <c r="D5" s="176"/>
      <c r="E5" s="2"/>
      <c r="F5" s="4"/>
      <c r="G5" s="4"/>
      <c r="H5" s="17"/>
      <c r="I5" s="179"/>
      <c r="J5" s="4"/>
      <c r="K5" s="2" t="s">
        <v>3</v>
      </c>
    </row>
    <row r="6" spans="1:15" ht="14.25" customHeight="1" x14ac:dyDescent="0.25">
      <c r="A6" s="29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</row>
    <row r="7" spans="1:15" ht="0.75" hidden="1" customHeight="1" x14ac:dyDescent="0.25">
      <c r="A7" s="7"/>
      <c r="B7" s="4"/>
      <c r="C7" s="4"/>
      <c r="D7" s="8"/>
      <c r="E7" s="9"/>
      <c r="F7" s="4"/>
      <c r="G7" s="4"/>
      <c r="H7" s="4"/>
      <c r="I7" s="14"/>
      <c r="J7" s="10"/>
      <c r="K7" s="4"/>
    </row>
    <row r="8" spans="1:15" ht="10.5" hidden="1" customHeight="1" x14ac:dyDescent="0.25">
      <c r="A8" s="7"/>
      <c r="B8" s="4"/>
      <c r="C8" s="4"/>
      <c r="D8" s="8"/>
      <c r="E8" s="5"/>
      <c r="F8" s="4"/>
      <c r="G8" s="4"/>
      <c r="H8" s="4"/>
      <c r="I8" s="14"/>
      <c r="J8" s="10"/>
      <c r="K8" s="4"/>
    </row>
    <row r="9" spans="1:15" ht="11.25" customHeight="1" x14ac:dyDescent="0.25">
      <c r="A9" s="32"/>
      <c r="B9" s="16" t="s">
        <v>9</v>
      </c>
      <c r="C9" s="37"/>
      <c r="D9" s="32"/>
      <c r="E9" s="42"/>
      <c r="F9" s="47"/>
      <c r="G9" s="32"/>
      <c r="H9" s="50"/>
      <c r="I9" s="53"/>
      <c r="J9" s="58" t="s">
        <v>13</v>
      </c>
      <c r="K9" s="60"/>
      <c r="O9" s="118"/>
    </row>
    <row r="10" spans="1:15" ht="11.25" customHeight="1" x14ac:dyDescent="0.25">
      <c r="A10" s="135"/>
      <c r="B10" s="170" t="s">
        <v>10</v>
      </c>
      <c r="C10" s="37"/>
      <c r="D10" s="32"/>
      <c r="E10" s="42"/>
      <c r="F10" s="47"/>
      <c r="G10" s="32"/>
      <c r="H10" s="50"/>
      <c r="I10" s="53"/>
      <c r="J10" s="10" t="s">
        <v>69</v>
      </c>
      <c r="K10" s="60"/>
      <c r="O10" s="134"/>
    </row>
    <row r="11" spans="1:15" ht="11.25" customHeight="1" x14ac:dyDescent="0.25">
      <c r="A11" s="136" t="s">
        <v>22</v>
      </c>
      <c r="B11" s="171" t="s">
        <v>11</v>
      </c>
      <c r="C11" s="38">
        <v>6015669.9400000004</v>
      </c>
      <c r="D11" s="34"/>
      <c r="E11" s="43">
        <v>1266778.79</v>
      </c>
      <c r="F11" s="48">
        <v>224489.69</v>
      </c>
      <c r="G11" s="49">
        <f>E11+F11</f>
        <v>1491268.48</v>
      </c>
      <c r="H11" s="51">
        <f>C11-E11+D11</f>
        <v>4748891.1500000004</v>
      </c>
      <c r="I11" s="54">
        <v>16331.74</v>
      </c>
      <c r="J11" s="58">
        <v>3423304</v>
      </c>
      <c r="K11" s="61">
        <f>C11-E11+I11</f>
        <v>4765222.8900000006</v>
      </c>
    </row>
    <row r="12" spans="1:15" ht="11.25" customHeight="1" x14ac:dyDescent="0.25">
      <c r="A12" s="135"/>
      <c r="B12" s="171" t="s">
        <v>12</v>
      </c>
      <c r="C12" s="39">
        <v>811002.24</v>
      </c>
      <c r="D12" s="40"/>
      <c r="E12" s="44">
        <v>170737.32</v>
      </c>
      <c r="F12" s="47"/>
      <c r="G12" s="49"/>
      <c r="H12" s="51">
        <f>C12-E12+D12</f>
        <v>640264.91999999993</v>
      </c>
      <c r="I12" s="55"/>
      <c r="J12" s="58">
        <v>5443202</v>
      </c>
      <c r="K12" s="62">
        <f>H12+I12</f>
        <v>640264.91999999993</v>
      </c>
    </row>
    <row r="13" spans="1:15" ht="10.5" customHeight="1" x14ac:dyDescent="0.25">
      <c r="A13" s="137" t="s">
        <v>34</v>
      </c>
      <c r="B13" s="171" t="s">
        <v>30</v>
      </c>
      <c r="C13" s="17"/>
      <c r="D13" s="41"/>
      <c r="E13" s="45"/>
      <c r="F13" s="45"/>
      <c r="G13" s="41"/>
      <c r="H13" s="17"/>
      <c r="I13" s="56"/>
      <c r="J13" s="58">
        <v>2643202</v>
      </c>
      <c r="K13" s="41"/>
    </row>
    <row r="14" spans="1:15" ht="21" customHeight="1" x14ac:dyDescent="0.25">
      <c r="A14" s="103"/>
      <c r="B14" s="36" t="s">
        <v>31</v>
      </c>
      <c r="C14" s="17"/>
      <c r="D14" s="35"/>
      <c r="E14" s="46"/>
      <c r="F14" s="46"/>
      <c r="G14" s="35"/>
      <c r="H14" s="35"/>
      <c r="I14" s="57"/>
      <c r="J14" s="59">
        <v>2342304</v>
      </c>
      <c r="K14" s="35"/>
    </row>
    <row r="15" spans="1:15" ht="16.5" customHeight="1" x14ac:dyDescent="0.25">
      <c r="A15" s="31"/>
      <c r="B15" s="138" t="s">
        <v>44</v>
      </c>
      <c r="C15" s="173"/>
      <c r="D15" s="63"/>
      <c r="E15" s="72"/>
      <c r="F15" s="73"/>
      <c r="G15" s="63"/>
      <c r="H15" s="75"/>
      <c r="I15" s="52"/>
      <c r="J15" s="80" t="s">
        <v>26</v>
      </c>
      <c r="K15" s="98"/>
      <c r="L15" s="120"/>
    </row>
    <row r="16" spans="1:15" ht="12.75" customHeight="1" x14ac:dyDescent="0.25">
      <c r="A16" s="33" t="s">
        <v>7</v>
      </c>
      <c r="B16" s="171" t="s">
        <v>15</v>
      </c>
      <c r="C16" s="69">
        <v>2858403.2</v>
      </c>
      <c r="D16" s="70"/>
      <c r="E16" s="71">
        <v>635200.68000000005</v>
      </c>
      <c r="F16" s="71">
        <v>92957.66</v>
      </c>
      <c r="G16" s="74">
        <f>E16+F16</f>
        <v>728158.34000000008</v>
      </c>
      <c r="H16" s="76">
        <f>C16-E16+D16</f>
        <v>2223202.52</v>
      </c>
      <c r="I16" s="77">
        <v>0</v>
      </c>
      <c r="J16" s="78" t="s">
        <v>27</v>
      </c>
      <c r="K16" s="76">
        <f>C16-E16+I16</f>
        <v>2223202.52</v>
      </c>
      <c r="L16" s="120"/>
    </row>
    <row r="17" spans="1:12" ht="15" customHeight="1" x14ac:dyDescent="0.25">
      <c r="A17" s="127" t="s">
        <v>35</v>
      </c>
      <c r="B17" s="67" t="s">
        <v>29</v>
      </c>
      <c r="C17" s="68"/>
      <c r="D17" s="35"/>
      <c r="E17" s="46"/>
      <c r="F17" s="81"/>
      <c r="G17" s="41"/>
      <c r="H17" s="17"/>
      <c r="I17" s="36"/>
      <c r="J17" s="79" t="s">
        <v>28</v>
      </c>
      <c r="K17" s="103"/>
      <c r="L17" s="120"/>
    </row>
    <row r="18" spans="1:12" ht="10.5" customHeight="1" x14ac:dyDescent="0.25">
      <c r="A18" s="82"/>
      <c r="B18" s="126" t="s">
        <v>37</v>
      </c>
      <c r="C18" s="85"/>
      <c r="D18" s="82"/>
      <c r="E18" s="84"/>
      <c r="F18" s="84"/>
      <c r="G18" s="82"/>
      <c r="H18" s="91"/>
      <c r="I18" s="92"/>
      <c r="J18" s="115" t="s">
        <v>47</v>
      </c>
      <c r="K18" s="17"/>
      <c r="L18" s="120"/>
    </row>
    <row r="19" spans="1:12" ht="15.75" customHeight="1" x14ac:dyDescent="0.25">
      <c r="A19" s="128" t="s">
        <v>8</v>
      </c>
      <c r="B19" s="171" t="s">
        <v>46</v>
      </c>
      <c r="C19" s="86">
        <v>648400</v>
      </c>
      <c r="D19" s="87">
        <v>4851600</v>
      </c>
      <c r="E19" s="48">
        <v>0</v>
      </c>
      <c r="F19" s="48">
        <v>69262</v>
      </c>
      <c r="G19" s="83">
        <f>E19+F19</f>
        <v>69262</v>
      </c>
      <c r="H19" s="61">
        <f>C19-E19+D19</f>
        <v>5500000</v>
      </c>
      <c r="I19" s="88">
        <v>0</v>
      </c>
      <c r="J19" s="89" t="s">
        <v>48</v>
      </c>
      <c r="K19" s="76">
        <f>C19-E19+I19+D19</f>
        <v>5500000</v>
      </c>
      <c r="L19" s="120"/>
    </row>
    <row r="20" spans="1:12" ht="27" customHeight="1" x14ac:dyDescent="0.25">
      <c r="A20" s="35"/>
      <c r="B20" s="67" t="s">
        <v>50</v>
      </c>
      <c r="C20" s="69"/>
      <c r="D20" s="87"/>
      <c r="E20" s="48"/>
      <c r="F20" s="48"/>
      <c r="G20" s="49"/>
      <c r="H20" s="76"/>
      <c r="I20" s="93"/>
      <c r="J20" s="90" t="s">
        <v>49</v>
      </c>
      <c r="K20" s="123"/>
      <c r="L20" s="120"/>
    </row>
    <row r="21" spans="1:12" ht="10.5" customHeight="1" x14ac:dyDescent="0.25">
      <c r="A21" s="82"/>
      <c r="B21" s="126" t="s">
        <v>51</v>
      </c>
      <c r="C21" s="85"/>
      <c r="D21" s="82"/>
      <c r="E21" s="84"/>
      <c r="F21" s="84"/>
      <c r="G21" s="82"/>
      <c r="H21" s="91"/>
      <c r="I21" s="92"/>
      <c r="J21" s="115" t="s">
        <v>39</v>
      </c>
      <c r="K21" s="17"/>
      <c r="L21" s="120"/>
    </row>
    <row r="22" spans="1:12" ht="24" customHeight="1" x14ac:dyDescent="0.25">
      <c r="A22" s="128" t="s">
        <v>14</v>
      </c>
      <c r="B22" s="162" t="s">
        <v>60</v>
      </c>
      <c r="C22" s="86">
        <v>0</v>
      </c>
      <c r="D22" s="87">
        <v>0</v>
      </c>
      <c r="E22" s="48">
        <v>0</v>
      </c>
      <c r="F22" s="48">
        <v>0</v>
      </c>
      <c r="G22" s="83">
        <f>E22+F22</f>
        <v>0</v>
      </c>
      <c r="H22" s="61">
        <f>C22-E22+D22</f>
        <v>0</v>
      </c>
      <c r="I22" s="88">
        <v>0</v>
      </c>
      <c r="J22" s="89" t="s">
        <v>40</v>
      </c>
      <c r="K22" s="76">
        <f>C22-E22+I22+D22</f>
        <v>0</v>
      </c>
      <c r="L22" s="120"/>
    </row>
    <row r="23" spans="1:12" ht="20.25" customHeight="1" x14ac:dyDescent="0.25">
      <c r="A23" s="127" t="s">
        <v>62</v>
      </c>
      <c r="B23" s="163" t="s">
        <v>61</v>
      </c>
      <c r="C23" s="69"/>
      <c r="D23" s="87"/>
      <c r="E23" s="48"/>
      <c r="F23" s="48"/>
      <c r="G23" s="49"/>
      <c r="H23" s="76"/>
      <c r="I23" s="93"/>
      <c r="J23" s="90" t="s">
        <v>38</v>
      </c>
      <c r="K23" s="123"/>
      <c r="L23" s="120"/>
    </row>
    <row r="24" spans="1:12" ht="12" customHeight="1" x14ac:dyDescent="0.25">
      <c r="A24" s="31"/>
      <c r="B24" s="63"/>
      <c r="C24" s="75"/>
      <c r="D24" s="108"/>
      <c r="E24" s="111">
        <f>E9+E21</f>
        <v>0</v>
      </c>
      <c r="F24" s="112"/>
      <c r="G24" s="98"/>
      <c r="H24" s="75"/>
      <c r="I24" s="180">
        <f>I22+I11</f>
        <v>16331.74</v>
      </c>
      <c r="J24" s="182">
        <v>91211</v>
      </c>
      <c r="K24" s="98"/>
      <c r="L24" s="120"/>
    </row>
    <row r="25" spans="1:12" ht="11.25" customHeight="1" x14ac:dyDescent="0.25">
      <c r="A25" s="32"/>
      <c r="B25" s="102" t="s">
        <v>17</v>
      </c>
      <c r="C25" s="109">
        <f>C11+C22+C16+C19</f>
        <v>9522473.1400000006</v>
      </c>
      <c r="D25" s="12">
        <f>D11+D22+D16+D19</f>
        <v>4851600</v>
      </c>
      <c r="E25" s="96">
        <f>E11+E22+E16</f>
        <v>1901979.4700000002</v>
      </c>
      <c r="F25" s="113">
        <f>F11+F22+F16+F19</f>
        <v>386709.35</v>
      </c>
      <c r="G25" s="113">
        <f>G11+G22+G16+G19</f>
        <v>2288688.8200000003</v>
      </c>
      <c r="H25" s="61">
        <f>C25-E25+D25</f>
        <v>12472093.67</v>
      </c>
      <c r="I25" s="181"/>
      <c r="J25" s="183"/>
      <c r="K25" s="76">
        <f>H25+I24</f>
        <v>12488425.41</v>
      </c>
      <c r="L25" s="122"/>
    </row>
    <row r="26" spans="1:12" ht="15.75" hidden="1" customHeight="1" thickBot="1" x14ac:dyDescent="0.3">
      <c r="A26" s="7"/>
      <c r="B26" s="161"/>
      <c r="C26" s="4"/>
      <c r="D26" s="7"/>
      <c r="E26" s="18"/>
      <c r="F26" s="18"/>
      <c r="G26" s="4"/>
      <c r="H26" s="17"/>
      <c r="I26" s="181"/>
      <c r="J26" s="184"/>
      <c r="K26" s="4"/>
    </row>
    <row r="27" spans="1:12" ht="35.25" customHeight="1" x14ac:dyDescent="0.25">
      <c r="A27" s="129"/>
      <c r="B27" s="114" t="s">
        <v>18</v>
      </c>
      <c r="C27" s="97"/>
      <c r="D27" s="107"/>
      <c r="E27" s="110"/>
      <c r="F27" s="21"/>
      <c r="G27" s="97"/>
      <c r="H27" s="97"/>
      <c r="I27" s="99"/>
      <c r="J27" s="99"/>
      <c r="K27" s="99"/>
      <c r="L27" s="120"/>
    </row>
    <row r="28" spans="1:12" ht="0.75" hidden="1" customHeight="1" thickBot="1" x14ac:dyDescent="0.3">
      <c r="A28" s="6"/>
      <c r="B28" s="11"/>
      <c r="C28" s="4"/>
      <c r="D28" s="3"/>
      <c r="E28" s="18"/>
      <c r="F28" s="18"/>
      <c r="G28" s="4"/>
      <c r="H28" s="4"/>
      <c r="I28" s="4"/>
      <c r="J28" s="4"/>
      <c r="K28" s="4"/>
    </row>
    <row r="29" spans="1:12" ht="12.75" customHeight="1" x14ac:dyDescent="0.25">
      <c r="A29" s="133" t="s">
        <v>16</v>
      </c>
      <c r="B29" s="170" t="s">
        <v>19</v>
      </c>
      <c r="C29" s="24">
        <v>253451.79</v>
      </c>
      <c r="D29" s="143"/>
      <c r="E29" s="22">
        <v>253094.1</v>
      </c>
      <c r="F29" s="22">
        <v>10191.950000000001</v>
      </c>
      <c r="G29" s="22">
        <f>E29+F29</f>
        <v>263286.05</v>
      </c>
      <c r="H29" s="24">
        <f>C29-E29+D29</f>
        <v>357.69000000000233</v>
      </c>
      <c r="I29" s="26">
        <v>-357.69</v>
      </c>
      <c r="J29" s="22"/>
      <c r="K29" s="24">
        <f>H29+I29</f>
        <v>2.3305801732931286E-12</v>
      </c>
    </row>
    <row r="30" spans="1:12" x14ac:dyDescent="0.25">
      <c r="A30" s="130" t="s">
        <v>36</v>
      </c>
      <c r="B30" s="172" t="s">
        <v>32</v>
      </c>
      <c r="C30" s="25">
        <v>34169.089999999997</v>
      </c>
      <c r="D30" s="144"/>
      <c r="E30" s="141">
        <v>34169.089999999997</v>
      </c>
      <c r="F30" s="141">
        <v>217.39</v>
      </c>
      <c r="G30" s="23"/>
      <c r="H30" s="25">
        <f>C30-E30+D30</f>
        <v>0</v>
      </c>
      <c r="I30" s="27"/>
      <c r="J30" s="28"/>
      <c r="K30" s="25">
        <f>H30+I30</f>
        <v>0</v>
      </c>
    </row>
    <row r="31" spans="1:12" ht="23.25" customHeight="1" x14ac:dyDescent="0.25">
      <c r="A31" s="19" t="s">
        <v>52</v>
      </c>
      <c r="B31" s="139" t="s">
        <v>42</v>
      </c>
      <c r="C31" s="95">
        <v>1001428.45</v>
      </c>
      <c r="D31" s="22">
        <v>1127617.71</v>
      </c>
      <c r="E31" s="95">
        <v>0</v>
      </c>
      <c r="F31" s="106">
        <v>29706.05</v>
      </c>
      <c r="G31" s="22">
        <f>E31+F31</f>
        <v>29706.05</v>
      </c>
      <c r="H31" s="24">
        <f>C31-E31+D31</f>
        <v>2129046.16</v>
      </c>
      <c r="I31" s="105"/>
      <c r="J31" s="106"/>
      <c r="K31" s="24">
        <f>H31+I31</f>
        <v>2129046.16</v>
      </c>
      <c r="L31" s="120"/>
    </row>
    <row r="32" spans="1:12" ht="33" customHeight="1" x14ac:dyDescent="0.25">
      <c r="A32" s="20" t="s">
        <v>41</v>
      </c>
      <c r="B32" s="139" t="s">
        <v>43</v>
      </c>
      <c r="C32" s="25"/>
      <c r="D32" s="140"/>
      <c r="E32" s="141"/>
      <c r="F32" s="142"/>
      <c r="G32" s="95"/>
      <c r="H32" s="94"/>
      <c r="I32" s="104"/>
      <c r="J32" s="28"/>
      <c r="K32" s="125"/>
      <c r="L32" s="120"/>
    </row>
    <row r="33" spans="1:19" ht="0.75" hidden="1" customHeight="1" thickBot="1" x14ac:dyDescent="0.3">
      <c r="A33" s="161"/>
      <c r="B33" s="2"/>
      <c r="C33" s="145"/>
      <c r="D33" s="146"/>
      <c r="E33" s="147">
        <v>51253.41</v>
      </c>
      <c r="F33" s="148">
        <v>1367.06</v>
      </c>
      <c r="G33" s="148"/>
      <c r="H33" s="148"/>
      <c r="I33" s="149"/>
      <c r="J33" s="149"/>
      <c r="K33" s="145"/>
    </row>
    <row r="34" spans="1:19" x14ac:dyDescent="0.25">
      <c r="A34" s="131"/>
      <c r="B34" s="98" t="s">
        <v>20</v>
      </c>
      <c r="C34" s="24">
        <f t="shared" ref="C34:I34" si="0">C29+C31</f>
        <v>1254880.24</v>
      </c>
      <c r="D34" s="24">
        <f t="shared" si="0"/>
        <v>1127617.71</v>
      </c>
      <c r="E34" s="150">
        <f t="shared" si="0"/>
        <v>253094.1</v>
      </c>
      <c r="F34" s="24">
        <f t="shared" si="0"/>
        <v>39898</v>
      </c>
      <c r="G34" s="150">
        <f t="shared" si="0"/>
        <v>292992.09999999998</v>
      </c>
      <c r="H34" s="150">
        <f t="shared" si="0"/>
        <v>2129403.85</v>
      </c>
      <c r="I34" s="124">
        <f t="shared" si="0"/>
        <v>-357.69</v>
      </c>
      <c r="J34" s="22"/>
      <c r="K34" s="24">
        <f>H34+I34</f>
        <v>2129046.16</v>
      </c>
    </row>
    <row r="35" spans="1:19" ht="21.75" customHeight="1" x14ac:dyDescent="0.25">
      <c r="A35" s="35"/>
      <c r="B35" s="102"/>
      <c r="C35" s="151"/>
      <c r="D35" s="152"/>
      <c r="E35" s="153"/>
      <c r="F35" s="141"/>
      <c r="G35" s="141"/>
      <c r="H35" s="141"/>
      <c r="I35" s="154"/>
      <c r="J35" s="154"/>
      <c r="K35" s="151"/>
      <c r="L35" s="120"/>
    </row>
    <row r="36" spans="1:19" x14ac:dyDescent="0.25">
      <c r="A36" s="100" t="s">
        <v>74</v>
      </c>
      <c r="B36" s="101"/>
      <c r="C36" s="101"/>
      <c r="D36" s="101"/>
      <c r="E36" s="101"/>
      <c r="F36" s="101"/>
      <c r="H36" s="13" t="s">
        <v>23</v>
      </c>
      <c r="I36" s="13"/>
      <c r="J36" s="13"/>
      <c r="K36" s="101"/>
    </row>
    <row r="37" spans="1:19" x14ac:dyDescent="0.25">
      <c r="A37" s="1"/>
      <c r="H37" s="13" t="s">
        <v>24</v>
      </c>
      <c r="I37" s="13"/>
      <c r="J37" s="13"/>
    </row>
    <row r="38" spans="1:19" x14ac:dyDescent="0.25">
      <c r="A38" s="1"/>
    </row>
    <row r="39" spans="1:19" x14ac:dyDescent="0.25">
      <c r="A39" s="1"/>
    </row>
    <row r="40" spans="1:19" x14ac:dyDescent="0.25">
      <c r="A40" s="1" t="s">
        <v>21</v>
      </c>
    </row>
    <row r="42" spans="1:19" x14ac:dyDescent="0.25">
      <c r="S42" s="101"/>
    </row>
    <row r="43" spans="1:19" ht="15.75" thickBot="1" x14ac:dyDescent="0.3"/>
    <row r="44" spans="1:19" x14ac:dyDescent="0.25">
      <c r="N44" s="119"/>
    </row>
  </sheetData>
  <mergeCells count="4">
    <mergeCell ref="D3:D5"/>
    <mergeCell ref="I3:I5"/>
    <mergeCell ref="I24:I26"/>
    <mergeCell ref="J24:J2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view="pageBreakPreview" zoomScale="140" zoomScaleNormal="100" zoomScaleSheetLayoutView="140" workbookViewId="0">
      <selection activeCell="G1" sqref="G1"/>
    </sheetView>
  </sheetViews>
  <sheetFormatPr defaultRowHeight="15" x14ac:dyDescent="0.25"/>
  <cols>
    <col min="1" max="1" width="7.28515625" customWidth="1"/>
    <col min="2" max="2" width="35.85546875" customWidth="1"/>
    <col min="3" max="3" width="10.140625" customWidth="1"/>
    <col min="4" max="4" width="10.7109375" customWidth="1"/>
    <col min="5" max="6" width="10.5703125" customWidth="1"/>
    <col min="7" max="7" width="10.28515625" customWidth="1"/>
    <col min="8" max="8" width="11.5703125" customWidth="1"/>
    <col min="9" max="9" width="9.140625" customWidth="1"/>
    <col min="10" max="10" width="9.42578125" customWidth="1"/>
    <col min="11" max="11" width="13.85546875" customWidth="1"/>
    <col min="12" max="12" width="1.140625" customWidth="1"/>
  </cols>
  <sheetData>
    <row r="1" spans="1:15" ht="23.25" customHeight="1" x14ac:dyDescent="0.3">
      <c r="A1" s="116" t="s">
        <v>65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5" x14ac:dyDescent="0.25">
      <c r="A2" s="117"/>
      <c r="G2" s="64" t="s">
        <v>45</v>
      </c>
      <c r="I2" s="64"/>
      <c r="J2" s="64"/>
    </row>
    <row r="3" spans="1:15" ht="46.5" customHeight="1" x14ac:dyDescent="0.25">
      <c r="A3" s="165" t="s">
        <v>33</v>
      </c>
      <c r="B3" s="66" t="s">
        <v>1</v>
      </c>
      <c r="C3" s="164" t="s">
        <v>53</v>
      </c>
      <c r="D3" s="174" t="s">
        <v>54</v>
      </c>
      <c r="E3" s="165" t="s">
        <v>55</v>
      </c>
      <c r="F3" s="165" t="s">
        <v>56</v>
      </c>
      <c r="G3" s="165" t="s">
        <v>57</v>
      </c>
      <c r="H3" s="165" t="s">
        <v>66</v>
      </c>
      <c r="I3" s="177" t="s">
        <v>6</v>
      </c>
      <c r="J3" s="65" t="s">
        <v>25</v>
      </c>
      <c r="K3" s="164" t="s">
        <v>67</v>
      </c>
      <c r="L3" s="121" t="e">
        <f>K11+K22+#REF!+#REF!</f>
        <v>#REF!</v>
      </c>
    </row>
    <row r="4" spans="1:15" ht="33.75" hidden="1" customHeight="1" x14ac:dyDescent="0.25">
      <c r="A4" s="160" t="s">
        <v>0</v>
      </c>
      <c r="B4" s="2"/>
      <c r="C4" s="15" t="s">
        <v>2</v>
      </c>
      <c r="D4" s="175"/>
      <c r="E4" s="2"/>
      <c r="F4" s="2" t="s">
        <v>4</v>
      </c>
      <c r="G4" s="2"/>
      <c r="H4" s="15" t="s">
        <v>5</v>
      </c>
      <c r="I4" s="178"/>
      <c r="J4" s="4"/>
      <c r="K4" s="5" t="s">
        <v>2</v>
      </c>
    </row>
    <row r="5" spans="1:15" ht="15.75" hidden="1" customHeight="1" thickBot="1" x14ac:dyDescent="0.3">
      <c r="A5" s="7"/>
      <c r="B5" s="2"/>
      <c r="C5" s="15" t="s">
        <v>3</v>
      </c>
      <c r="D5" s="176"/>
      <c r="E5" s="2"/>
      <c r="F5" s="4"/>
      <c r="G5" s="4"/>
      <c r="H5" s="17"/>
      <c r="I5" s="179"/>
      <c r="J5" s="4"/>
      <c r="K5" s="2" t="s">
        <v>3</v>
      </c>
    </row>
    <row r="6" spans="1:15" ht="14.25" customHeight="1" x14ac:dyDescent="0.25">
      <c r="A6" s="29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</row>
    <row r="7" spans="1:15" ht="0.75" hidden="1" customHeight="1" x14ac:dyDescent="0.25">
      <c r="A7" s="7"/>
      <c r="B7" s="4"/>
      <c r="C7" s="4"/>
      <c r="D7" s="8"/>
      <c r="E7" s="9"/>
      <c r="F7" s="4"/>
      <c r="G7" s="4"/>
      <c r="H7" s="4"/>
      <c r="I7" s="14"/>
      <c r="J7" s="10"/>
      <c r="K7" s="4"/>
    </row>
    <row r="8" spans="1:15" ht="10.5" hidden="1" customHeight="1" x14ac:dyDescent="0.25">
      <c r="A8" s="7"/>
      <c r="B8" s="4"/>
      <c r="C8" s="4"/>
      <c r="D8" s="8"/>
      <c r="E8" s="5"/>
      <c r="F8" s="4"/>
      <c r="G8" s="4"/>
      <c r="H8" s="4"/>
      <c r="I8" s="14"/>
      <c r="J8" s="10"/>
      <c r="K8" s="4"/>
    </row>
    <row r="9" spans="1:15" ht="11.25" customHeight="1" x14ac:dyDescent="0.25">
      <c r="A9" s="32"/>
      <c r="B9" s="16" t="s">
        <v>9</v>
      </c>
      <c r="C9" s="37"/>
      <c r="D9" s="32"/>
      <c r="E9" s="42"/>
      <c r="F9" s="47"/>
      <c r="G9" s="32"/>
      <c r="H9" s="50"/>
      <c r="I9" s="53"/>
      <c r="J9" s="58" t="s">
        <v>13</v>
      </c>
      <c r="K9" s="60"/>
      <c r="O9" s="118"/>
    </row>
    <row r="10" spans="1:15" ht="11.25" customHeight="1" x14ac:dyDescent="0.25">
      <c r="A10" s="135"/>
      <c r="B10" s="165" t="s">
        <v>10</v>
      </c>
      <c r="C10" s="37"/>
      <c r="D10" s="32"/>
      <c r="E10" s="42"/>
      <c r="F10" s="47"/>
      <c r="G10" s="32"/>
      <c r="H10" s="50"/>
      <c r="I10" s="53"/>
      <c r="J10" s="10" t="s">
        <v>69</v>
      </c>
      <c r="K10" s="60"/>
      <c r="O10" s="134"/>
    </row>
    <row r="11" spans="1:15" ht="11.25" customHeight="1" x14ac:dyDescent="0.25">
      <c r="A11" s="136" t="s">
        <v>22</v>
      </c>
      <c r="B11" s="166" t="s">
        <v>11</v>
      </c>
      <c r="C11" s="38">
        <v>6015669.9400000004</v>
      </c>
      <c r="D11" s="34"/>
      <c r="E11" s="43">
        <v>949379.48</v>
      </c>
      <c r="F11" s="48">
        <v>173141.51</v>
      </c>
      <c r="G11" s="49">
        <f>E11+F11</f>
        <v>1122520.99</v>
      </c>
      <c r="H11" s="51">
        <f>C11-E11+D11</f>
        <v>5066290.4600000009</v>
      </c>
      <c r="I11" s="54">
        <v>0</v>
      </c>
      <c r="J11" s="58">
        <v>3423304</v>
      </c>
      <c r="K11" s="61">
        <f>C11-E11+I11</f>
        <v>5066290.4600000009</v>
      </c>
    </row>
    <row r="12" spans="1:15" ht="11.25" customHeight="1" x14ac:dyDescent="0.25">
      <c r="A12" s="135"/>
      <c r="B12" s="166" t="s">
        <v>12</v>
      </c>
      <c r="C12" s="39">
        <v>811002.24</v>
      </c>
      <c r="D12" s="40"/>
      <c r="E12" s="44">
        <v>128052.99</v>
      </c>
      <c r="F12" s="47"/>
      <c r="G12" s="49"/>
      <c r="H12" s="51">
        <f>C12-E12+D12</f>
        <v>682949.25</v>
      </c>
      <c r="I12" s="55"/>
      <c r="J12" s="58">
        <v>5443202</v>
      </c>
      <c r="K12" s="62">
        <f>H12+I12</f>
        <v>682949.25</v>
      </c>
    </row>
    <row r="13" spans="1:15" ht="10.5" customHeight="1" x14ac:dyDescent="0.25">
      <c r="A13" s="137" t="s">
        <v>34</v>
      </c>
      <c r="B13" s="166" t="s">
        <v>30</v>
      </c>
      <c r="C13" s="17"/>
      <c r="D13" s="41"/>
      <c r="E13" s="45"/>
      <c r="F13" s="45"/>
      <c r="G13" s="41"/>
      <c r="H13" s="17"/>
      <c r="I13" s="56"/>
      <c r="J13" s="58">
        <v>2643202</v>
      </c>
      <c r="K13" s="41"/>
    </row>
    <row r="14" spans="1:15" ht="21" customHeight="1" x14ac:dyDescent="0.25">
      <c r="A14" s="103"/>
      <c r="B14" s="36" t="s">
        <v>31</v>
      </c>
      <c r="C14" s="17"/>
      <c r="D14" s="35"/>
      <c r="E14" s="46"/>
      <c r="F14" s="46"/>
      <c r="G14" s="35"/>
      <c r="H14" s="35"/>
      <c r="I14" s="57"/>
      <c r="J14" s="59">
        <v>2342304</v>
      </c>
      <c r="K14" s="35"/>
    </row>
    <row r="15" spans="1:15" ht="16.5" customHeight="1" x14ac:dyDescent="0.25">
      <c r="A15" s="31"/>
      <c r="B15" s="138" t="s">
        <v>44</v>
      </c>
      <c r="C15" s="168"/>
      <c r="D15" s="63"/>
      <c r="E15" s="72"/>
      <c r="F15" s="73"/>
      <c r="G15" s="63"/>
      <c r="H15" s="75"/>
      <c r="I15" s="52"/>
      <c r="J15" s="80" t="s">
        <v>26</v>
      </c>
      <c r="K15" s="98"/>
      <c r="L15" s="120"/>
    </row>
    <row r="16" spans="1:15" ht="12.75" customHeight="1" x14ac:dyDescent="0.25">
      <c r="A16" s="33" t="s">
        <v>7</v>
      </c>
      <c r="B16" s="166" t="s">
        <v>15</v>
      </c>
      <c r="C16" s="69">
        <v>2858403.2</v>
      </c>
      <c r="D16" s="70"/>
      <c r="E16" s="71">
        <v>476400.51</v>
      </c>
      <c r="F16" s="71">
        <v>71651.97</v>
      </c>
      <c r="G16" s="74">
        <f>E16+F16</f>
        <v>548052.47999999998</v>
      </c>
      <c r="H16" s="76">
        <f>C16-E16+D16</f>
        <v>2382002.6900000004</v>
      </c>
      <c r="I16" s="77">
        <v>0</v>
      </c>
      <c r="J16" s="78" t="s">
        <v>27</v>
      </c>
      <c r="K16" s="76">
        <f>C16-E16+I16</f>
        <v>2382002.6900000004</v>
      </c>
      <c r="L16" s="120"/>
    </row>
    <row r="17" spans="1:12" ht="15" customHeight="1" x14ac:dyDescent="0.25">
      <c r="A17" s="127" t="s">
        <v>35</v>
      </c>
      <c r="B17" s="67" t="s">
        <v>29</v>
      </c>
      <c r="C17" s="68"/>
      <c r="D17" s="35"/>
      <c r="E17" s="46"/>
      <c r="F17" s="81"/>
      <c r="G17" s="41"/>
      <c r="H17" s="17"/>
      <c r="I17" s="36"/>
      <c r="J17" s="79" t="s">
        <v>28</v>
      </c>
      <c r="K17" s="103"/>
      <c r="L17" s="120"/>
    </row>
    <row r="18" spans="1:12" ht="10.5" customHeight="1" x14ac:dyDescent="0.25">
      <c r="A18" s="82"/>
      <c r="B18" s="126" t="s">
        <v>37</v>
      </c>
      <c r="C18" s="85"/>
      <c r="D18" s="82"/>
      <c r="E18" s="84"/>
      <c r="F18" s="84"/>
      <c r="G18" s="82"/>
      <c r="H18" s="91"/>
      <c r="I18" s="92"/>
      <c r="J18" s="115" t="s">
        <v>47</v>
      </c>
      <c r="K18" s="17"/>
      <c r="L18" s="120"/>
    </row>
    <row r="19" spans="1:12" ht="15.75" customHeight="1" x14ac:dyDescent="0.25">
      <c r="A19" s="128" t="s">
        <v>8</v>
      </c>
      <c r="B19" s="166" t="s">
        <v>46</v>
      </c>
      <c r="C19" s="86">
        <v>648400</v>
      </c>
      <c r="D19" s="87">
        <v>4851600</v>
      </c>
      <c r="E19" s="48">
        <v>0</v>
      </c>
      <c r="F19" s="48">
        <v>32900.89</v>
      </c>
      <c r="G19" s="83">
        <f>E19+F19</f>
        <v>32900.89</v>
      </c>
      <c r="H19" s="61">
        <f>C19-E19+D19</f>
        <v>5500000</v>
      </c>
      <c r="I19" s="88">
        <v>0</v>
      </c>
      <c r="J19" s="89" t="s">
        <v>48</v>
      </c>
      <c r="K19" s="76">
        <f>C19-E19+I19+D19</f>
        <v>5500000</v>
      </c>
      <c r="L19" s="120"/>
    </row>
    <row r="20" spans="1:12" ht="27" customHeight="1" x14ac:dyDescent="0.25">
      <c r="A20" s="35"/>
      <c r="B20" s="67" t="s">
        <v>50</v>
      </c>
      <c r="C20" s="69"/>
      <c r="D20" s="87"/>
      <c r="E20" s="48"/>
      <c r="F20" s="48"/>
      <c r="G20" s="49"/>
      <c r="H20" s="76"/>
      <c r="I20" s="93"/>
      <c r="J20" s="90" t="s">
        <v>49</v>
      </c>
      <c r="K20" s="123"/>
      <c r="L20" s="120"/>
    </row>
    <row r="21" spans="1:12" ht="10.5" customHeight="1" x14ac:dyDescent="0.25">
      <c r="A21" s="82"/>
      <c r="B21" s="126" t="s">
        <v>51</v>
      </c>
      <c r="C21" s="85"/>
      <c r="D21" s="82"/>
      <c r="E21" s="84"/>
      <c r="F21" s="84"/>
      <c r="G21" s="82"/>
      <c r="H21" s="91"/>
      <c r="I21" s="92"/>
      <c r="J21" s="115" t="s">
        <v>39</v>
      </c>
      <c r="K21" s="17"/>
      <c r="L21" s="120"/>
    </row>
    <row r="22" spans="1:12" ht="24" customHeight="1" x14ac:dyDescent="0.25">
      <c r="A22" s="128" t="s">
        <v>14</v>
      </c>
      <c r="B22" s="162" t="s">
        <v>60</v>
      </c>
      <c r="C22" s="86">
        <v>0</v>
      </c>
      <c r="D22" s="87">
        <v>0</v>
      </c>
      <c r="E22" s="48">
        <v>0</v>
      </c>
      <c r="F22" s="48">
        <v>0</v>
      </c>
      <c r="G22" s="83">
        <f>E22+F22</f>
        <v>0</v>
      </c>
      <c r="H22" s="61">
        <f>C22-E22+D22</f>
        <v>0</v>
      </c>
      <c r="I22" s="88">
        <v>0</v>
      </c>
      <c r="J22" s="89" t="s">
        <v>40</v>
      </c>
      <c r="K22" s="76">
        <f>C22-E22+I22+D22</f>
        <v>0</v>
      </c>
      <c r="L22" s="120"/>
    </row>
    <row r="23" spans="1:12" ht="20.25" customHeight="1" x14ac:dyDescent="0.25">
      <c r="A23" s="127" t="s">
        <v>62</v>
      </c>
      <c r="B23" s="163" t="s">
        <v>61</v>
      </c>
      <c r="C23" s="69"/>
      <c r="D23" s="87"/>
      <c r="E23" s="48"/>
      <c r="F23" s="48"/>
      <c r="G23" s="49"/>
      <c r="H23" s="76"/>
      <c r="I23" s="93"/>
      <c r="J23" s="90" t="s">
        <v>38</v>
      </c>
      <c r="K23" s="123"/>
      <c r="L23" s="120"/>
    </row>
    <row r="24" spans="1:12" ht="12" customHeight="1" x14ac:dyDescent="0.25">
      <c r="A24" s="31"/>
      <c r="B24" s="63"/>
      <c r="C24" s="75"/>
      <c r="D24" s="108"/>
      <c r="E24" s="111">
        <f>E9+E21</f>
        <v>0</v>
      </c>
      <c r="F24" s="112"/>
      <c r="G24" s="98"/>
      <c r="H24" s="75"/>
      <c r="I24" s="180">
        <f>I22+I11</f>
        <v>0</v>
      </c>
      <c r="J24" s="182">
        <v>91211</v>
      </c>
      <c r="K24" s="98"/>
      <c r="L24" s="120"/>
    </row>
    <row r="25" spans="1:12" ht="11.25" customHeight="1" x14ac:dyDescent="0.25">
      <c r="A25" s="32"/>
      <c r="B25" s="102" t="s">
        <v>17</v>
      </c>
      <c r="C25" s="109">
        <f>C11+C22+C16+C19</f>
        <v>9522473.1400000006</v>
      </c>
      <c r="D25" s="12">
        <f>D11+D22+D16+D19</f>
        <v>4851600</v>
      </c>
      <c r="E25" s="96">
        <f>E11+E22+E16</f>
        <v>1425779.99</v>
      </c>
      <c r="F25" s="113">
        <f>F11+F22+F16+F19</f>
        <v>277694.37</v>
      </c>
      <c r="G25" s="113">
        <f>G11+G22+G16+G19</f>
        <v>1703474.3599999999</v>
      </c>
      <c r="H25" s="61">
        <f>C25-E25+D25</f>
        <v>12948293.15</v>
      </c>
      <c r="I25" s="181"/>
      <c r="J25" s="183"/>
      <c r="K25" s="76">
        <f>H25+I24</f>
        <v>12948293.15</v>
      </c>
      <c r="L25" s="122"/>
    </row>
    <row r="26" spans="1:12" ht="15.75" hidden="1" customHeight="1" thickBot="1" x14ac:dyDescent="0.3">
      <c r="A26" s="7"/>
      <c r="B26" s="161"/>
      <c r="C26" s="4"/>
      <c r="D26" s="7"/>
      <c r="E26" s="18"/>
      <c r="F26" s="18"/>
      <c r="G26" s="4"/>
      <c r="H26" s="17"/>
      <c r="I26" s="181"/>
      <c r="J26" s="184"/>
      <c r="K26" s="4"/>
    </row>
    <row r="27" spans="1:12" ht="35.25" customHeight="1" x14ac:dyDescent="0.25">
      <c r="A27" s="129"/>
      <c r="B27" s="114" t="s">
        <v>18</v>
      </c>
      <c r="C27" s="97"/>
      <c r="D27" s="107"/>
      <c r="E27" s="110"/>
      <c r="F27" s="21"/>
      <c r="G27" s="97"/>
      <c r="H27" s="97"/>
      <c r="I27" s="99"/>
      <c r="J27" s="99"/>
      <c r="K27" s="99"/>
      <c r="L27" s="120"/>
    </row>
    <row r="28" spans="1:12" ht="0.75" hidden="1" customHeight="1" thickBot="1" x14ac:dyDescent="0.3">
      <c r="A28" s="6"/>
      <c r="B28" s="11"/>
      <c r="C28" s="4"/>
      <c r="D28" s="3"/>
      <c r="E28" s="18"/>
      <c r="F28" s="18"/>
      <c r="G28" s="4"/>
      <c r="H28" s="4"/>
      <c r="I28" s="4"/>
      <c r="J28" s="4"/>
      <c r="K28" s="4"/>
    </row>
    <row r="29" spans="1:12" ht="12.75" customHeight="1" x14ac:dyDescent="0.25">
      <c r="A29" s="133" t="s">
        <v>16</v>
      </c>
      <c r="B29" s="165" t="s">
        <v>19</v>
      </c>
      <c r="C29" s="24">
        <v>253451.79</v>
      </c>
      <c r="D29" s="143"/>
      <c r="E29" s="22">
        <v>253094.1</v>
      </c>
      <c r="F29" s="22">
        <v>10191.950000000001</v>
      </c>
      <c r="G29" s="22">
        <f>E29+F29</f>
        <v>263286.05</v>
      </c>
      <c r="H29" s="24">
        <f>C29-E29+D29</f>
        <v>357.69000000000233</v>
      </c>
      <c r="I29" s="26">
        <v>-357.69</v>
      </c>
      <c r="J29" s="22"/>
      <c r="K29" s="24">
        <f>H29+I29</f>
        <v>2.3305801732931286E-12</v>
      </c>
    </row>
    <row r="30" spans="1:12" x14ac:dyDescent="0.25">
      <c r="A30" s="130" t="s">
        <v>36</v>
      </c>
      <c r="B30" s="167" t="s">
        <v>32</v>
      </c>
      <c r="C30" s="25">
        <v>34169.089999999997</v>
      </c>
      <c r="D30" s="144"/>
      <c r="E30" s="141">
        <v>34169.089999999997</v>
      </c>
      <c r="F30" s="141">
        <v>217.39</v>
      </c>
      <c r="G30" s="23"/>
      <c r="H30" s="25">
        <f>C30-E30+D30</f>
        <v>0</v>
      </c>
      <c r="I30" s="27"/>
      <c r="J30" s="28"/>
      <c r="K30" s="25">
        <f>H30+I30</f>
        <v>0</v>
      </c>
    </row>
    <row r="31" spans="1:12" ht="23.25" customHeight="1" x14ac:dyDescent="0.25">
      <c r="A31" s="19" t="s">
        <v>52</v>
      </c>
      <c r="B31" s="139" t="s">
        <v>42</v>
      </c>
      <c r="C31" s="95">
        <v>1001428.45</v>
      </c>
      <c r="D31" s="22">
        <v>844450.07</v>
      </c>
      <c r="E31" s="95">
        <v>0</v>
      </c>
      <c r="F31" s="106">
        <v>16961.560000000001</v>
      </c>
      <c r="G31" s="22">
        <f>E31+F31</f>
        <v>16961.560000000001</v>
      </c>
      <c r="H31" s="24">
        <f>C31-E31+D31</f>
        <v>1845878.52</v>
      </c>
      <c r="I31" s="105"/>
      <c r="J31" s="106"/>
      <c r="K31" s="24">
        <f>H31+I31</f>
        <v>1845878.52</v>
      </c>
      <c r="L31" s="120"/>
    </row>
    <row r="32" spans="1:12" ht="33" customHeight="1" x14ac:dyDescent="0.25">
      <c r="A32" s="20" t="s">
        <v>41</v>
      </c>
      <c r="B32" s="139" t="s">
        <v>43</v>
      </c>
      <c r="C32" s="25"/>
      <c r="D32" s="140"/>
      <c r="E32" s="141"/>
      <c r="F32" s="142"/>
      <c r="G32" s="95"/>
      <c r="H32" s="94"/>
      <c r="I32" s="104"/>
      <c r="J32" s="28"/>
      <c r="K32" s="125"/>
      <c r="L32" s="120"/>
    </row>
    <row r="33" spans="1:19" ht="0.75" hidden="1" customHeight="1" thickBot="1" x14ac:dyDescent="0.3">
      <c r="A33" s="161"/>
      <c r="B33" s="2"/>
      <c r="C33" s="145"/>
      <c r="D33" s="146"/>
      <c r="E33" s="147">
        <v>51253.41</v>
      </c>
      <c r="F33" s="148">
        <v>1367.06</v>
      </c>
      <c r="G33" s="148"/>
      <c r="H33" s="148"/>
      <c r="I33" s="149"/>
      <c r="J33" s="149"/>
      <c r="K33" s="145"/>
    </row>
    <row r="34" spans="1:19" x14ac:dyDescent="0.25">
      <c r="A34" s="131"/>
      <c r="B34" s="98" t="s">
        <v>20</v>
      </c>
      <c r="C34" s="24">
        <f t="shared" ref="C34:I34" si="0">C29+C31</f>
        <v>1254880.24</v>
      </c>
      <c r="D34" s="24">
        <f t="shared" si="0"/>
        <v>844450.07</v>
      </c>
      <c r="E34" s="150">
        <f t="shared" si="0"/>
        <v>253094.1</v>
      </c>
      <c r="F34" s="24">
        <f t="shared" si="0"/>
        <v>27153.510000000002</v>
      </c>
      <c r="G34" s="150">
        <f t="shared" si="0"/>
        <v>280247.61</v>
      </c>
      <c r="H34" s="150">
        <f t="shared" si="0"/>
        <v>1846236.21</v>
      </c>
      <c r="I34" s="124">
        <f t="shared" si="0"/>
        <v>-357.69</v>
      </c>
      <c r="J34" s="22"/>
      <c r="K34" s="24">
        <f>H34+I34</f>
        <v>1845878.52</v>
      </c>
    </row>
    <row r="35" spans="1:19" ht="21.75" customHeight="1" x14ac:dyDescent="0.25">
      <c r="A35" s="35"/>
      <c r="B35" s="102"/>
      <c r="C35" s="151"/>
      <c r="D35" s="152"/>
      <c r="E35" s="153"/>
      <c r="F35" s="141"/>
      <c r="G35" s="141"/>
      <c r="H35" s="141"/>
      <c r="I35" s="154"/>
      <c r="J35" s="154"/>
      <c r="K35" s="151"/>
      <c r="L35" s="120"/>
    </row>
    <row r="36" spans="1:19" x14ac:dyDescent="0.25">
      <c r="A36" s="100" t="s">
        <v>68</v>
      </c>
      <c r="B36" s="101"/>
      <c r="C36" s="101"/>
      <c r="D36" s="101"/>
      <c r="E36" s="101"/>
      <c r="F36" s="101"/>
      <c r="H36" s="13" t="s">
        <v>23</v>
      </c>
      <c r="I36" s="13"/>
      <c r="J36" s="13"/>
      <c r="K36" s="101"/>
    </row>
    <row r="37" spans="1:19" x14ac:dyDescent="0.25">
      <c r="A37" s="1"/>
      <c r="H37" s="13" t="s">
        <v>24</v>
      </c>
      <c r="I37" s="13"/>
      <c r="J37" s="13"/>
    </row>
    <row r="38" spans="1:19" x14ac:dyDescent="0.25">
      <c r="A38" s="1"/>
    </row>
    <row r="39" spans="1:19" x14ac:dyDescent="0.25">
      <c r="A39" s="1"/>
    </row>
    <row r="40" spans="1:19" x14ac:dyDescent="0.25">
      <c r="A40" s="1" t="s">
        <v>21</v>
      </c>
    </row>
    <row r="42" spans="1:19" x14ac:dyDescent="0.25">
      <c r="S42" s="101"/>
    </row>
    <row r="43" spans="1:19" ht="15.75" thickBot="1" x14ac:dyDescent="0.3"/>
    <row r="44" spans="1:19" x14ac:dyDescent="0.25">
      <c r="N44" s="119"/>
    </row>
  </sheetData>
  <mergeCells count="4">
    <mergeCell ref="D3:D5"/>
    <mergeCell ref="I3:I5"/>
    <mergeCell ref="I24:I26"/>
    <mergeCell ref="J24:J2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view="pageBreakPreview" topLeftCell="A21" zoomScale="140" zoomScaleNormal="100" zoomScaleSheetLayoutView="140" workbookViewId="0">
      <selection activeCell="E29" sqref="E29"/>
    </sheetView>
  </sheetViews>
  <sheetFormatPr defaultRowHeight="15" x14ac:dyDescent="0.25"/>
  <cols>
    <col min="1" max="1" width="7.28515625" customWidth="1"/>
    <col min="2" max="2" width="35.85546875" customWidth="1"/>
    <col min="3" max="3" width="10.140625" customWidth="1"/>
    <col min="4" max="4" width="10.7109375" customWidth="1"/>
    <col min="5" max="6" width="10.5703125" customWidth="1"/>
    <col min="7" max="7" width="10.28515625" customWidth="1"/>
    <col min="8" max="8" width="11.5703125" customWidth="1"/>
    <col min="9" max="9" width="9.140625" customWidth="1"/>
    <col min="10" max="10" width="9.42578125" customWidth="1"/>
    <col min="11" max="11" width="13.85546875" customWidth="1"/>
    <col min="12" max="12" width="1.140625" customWidth="1"/>
  </cols>
  <sheetData>
    <row r="1" spans="1:15" ht="23.25" customHeight="1" x14ac:dyDescent="0.3">
      <c r="A1" s="116" t="s">
        <v>64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5" x14ac:dyDescent="0.25">
      <c r="A2" s="117"/>
      <c r="G2" s="64" t="s">
        <v>45</v>
      </c>
      <c r="I2" s="64"/>
      <c r="J2" s="64"/>
    </row>
    <row r="3" spans="1:15" ht="46.5" customHeight="1" x14ac:dyDescent="0.25">
      <c r="A3" s="156" t="s">
        <v>33</v>
      </c>
      <c r="B3" s="66" t="s">
        <v>1</v>
      </c>
      <c r="C3" s="155" t="s">
        <v>53</v>
      </c>
      <c r="D3" s="174" t="s">
        <v>54</v>
      </c>
      <c r="E3" s="156" t="s">
        <v>55</v>
      </c>
      <c r="F3" s="156" t="s">
        <v>56</v>
      </c>
      <c r="G3" s="156" t="s">
        <v>57</v>
      </c>
      <c r="H3" s="156" t="s">
        <v>58</v>
      </c>
      <c r="I3" s="177" t="s">
        <v>6</v>
      </c>
      <c r="J3" s="65" t="s">
        <v>25</v>
      </c>
      <c r="K3" s="155" t="s">
        <v>59</v>
      </c>
      <c r="L3" s="121" t="e">
        <f>K11+K22+#REF!+#REF!</f>
        <v>#REF!</v>
      </c>
    </row>
    <row r="4" spans="1:15" ht="33.75" hidden="1" customHeight="1" x14ac:dyDescent="0.25">
      <c r="A4" s="160" t="s">
        <v>0</v>
      </c>
      <c r="B4" s="2"/>
      <c r="C4" s="15" t="s">
        <v>2</v>
      </c>
      <c r="D4" s="175"/>
      <c r="E4" s="2"/>
      <c r="F4" s="2" t="s">
        <v>4</v>
      </c>
      <c r="G4" s="2"/>
      <c r="H4" s="15" t="s">
        <v>5</v>
      </c>
      <c r="I4" s="178"/>
      <c r="J4" s="4"/>
      <c r="K4" s="5" t="s">
        <v>2</v>
      </c>
    </row>
    <row r="5" spans="1:15" ht="15.75" hidden="1" customHeight="1" thickBot="1" x14ac:dyDescent="0.3">
      <c r="A5" s="7"/>
      <c r="B5" s="2"/>
      <c r="C5" s="15" t="s">
        <v>3</v>
      </c>
      <c r="D5" s="176"/>
      <c r="E5" s="2"/>
      <c r="F5" s="4"/>
      <c r="G5" s="4"/>
      <c r="H5" s="17"/>
      <c r="I5" s="179"/>
      <c r="J5" s="4"/>
      <c r="K5" s="2" t="s">
        <v>3</v>
      </c>
    </row>
    <row r="6" spans="1:15" ht="14.25" customHeight="1" x14ac:dyDescent="0.25">
      <c r="A6" s="29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</row>
    <row r="7" spans="1:15" ht="0.75" hidden="1" customHeight="1" x14ac:dyDescent="0.25">
      <c r="A7" s="7"/>
      <c r="B7" s="4"/>
      <c r="C7" s="4"/>
      <c r="D7" s="8"/>
      <c r="E7" s="9"/>
      <c r="F7" s="4"/>
      <c r="G7" s="4"/>
      <c r="H7" s="4"/>
      <c r="I7" s="14"/>
      <c r="J7" s="10"/>
      <c r="K7" s="4"/>
    </row>
    <row r="8" spans="1:15" ht="10.5" hidden="1" customHeight="1" x14ac:dyDescent="0.25">
      <c r="A8" s="7"/>
      <c r="B8" s="4"/>
      <c r="C8" s="4"/>
      <c r="D8" s="8"/>
      <c r="E8" s="5"/>
      <c r="F8" s="4"/>
      <c r="G8" s="4"/>
      <c r="H8" s="4"/>
      <c r="I8" s="14"/>
      <c r="J8" s="10"/>
      <c r="K8" s="4"/>
    </row>
    <row r="9" spans="1:15" ht="11.25" customHeight="1" x14ac:dyDescent="0.25">
      <c r="A9" s="32"/>
      <c r="B9" s="16" t="s">
        <v>9</v>
      </c>
      <c r="C9" s="37"/>
      <c r="D9" s="32"/>
      <c r="E9" s="42"/>
      <c r="F9" s="47"/>
      <c r="G9" s="32"/>
      <c r="H9" s="50"/>
      <c r="I9" s="53"/>
      <c r="J9" s="58" t="s">
        <v>13</v>
      </c>
      <c r="K9" s="60"/>
      <c r="O9" s="118"/>
    </row>
    <row r="10" spans="1:15" ht="11.25" customHeight="1" x14ac:dyDescent="0.25">
      <c r="A10" s="135"/>
      <c r="B10" s="156" t="s">
        <v>10</v>
      </c>
      <c r="C10" s="37"/>
      <c r="D10" s="32"/>
      <c r="E10" s="42"/>
      <c r="F10" s="47"/>
      <c r="G10" s="32"/>
      <c r="H10" s="50"/>
      <c r="I10" s="53"/>
      <c r="J10" s="58"/>
      <c r="K10" s="60"/>
      <c r="O10" s="134"/>
    </row>
    <row r="11" spans="1:15" ht="11.25" customHeight="1" x14ac:dyDescent="0.25">
      <c r="A11" s="136" t="s">
        <v>22</v>
      </c>
      <c r="B11" s="157" t="s">
        <v>11</v>
      </c>
      <c r="C11" s="38">
        <v>6015669.9400000004</v>
      </c>
      <c r="D11" s="34"/>
      <c r="E11" s="43">
        <v>633664.57999999996</v>
      </c>
      <c r="F11" s="48">
        <v>118277.26</v>
      </c>
      <c r="G11" s="49">
        <f>E11+F11</f>
        <v>751941.84</v>
      </c>
      <c r="H11" s="51">
        <f>C11-E11+D11</f>
        <v>5382005.3600000003</v>
      </c>
      <c r="I11" s="54">
        <v>0</v>
      </c>
      <c r="J11" s="58">
        <v>3423304</v>
      </c>
      <c r="K11" s="61">
        <f>C11-E11+I11</f>
        <v>5382005.3600000003</v>
      </c>
    </row>
    <row r="12" spans="1:15" ht="11.25" customHeight="1" x14ac:dyDescent="0.25">
      <c r="A12" s="135"/>
      <c r="B12" s="157" t="s">
        <v>12</v>
      </c>
      <c r="C12" s="39">
        <v>811002.24</v>
      </c>
      <c r="D12" s="40"/>
      <c r="E12" s="44">
        <v>85368.66</v>
      </c>
      <c r="F12" s="47"/>
      <c r="G12" s="49"/>
      <c r="H12" s="51">
        <f>C12-E12+D12</f>
        <v>725633.58</v>
      </c>
      <c r="I12" s="55"/>
      <c r="J12" s="58">
        <v>5443202</v>
      </c>
      <c r="K12" s="62">
        <f>H12+I12</f>
        <v>725633.58</v>
      </c>
    </row>
    <row r="13" spans="1:15" ht="10.5" customHeight="1" x14ac:dyDescent="0.25">
      <c r="A13" s="137" t="s">
        <v>34</v>
      </c>
      <c r="B13" s="157" t="s">
        <v>30</v>
      </c>
      <c r="C13" s="17"/>
      <c r="D13" s="41"/>
      <c r="E13" s="45"/>
      <c r="F13" s="45"/>
      <c r="G13" s="41"/>
      <c r="H13" s="17"/>
      <c r="I13" s="56"/>
      <c r="J13" s="58">
        <v>2643202</v>
      </c>
      <c r="K13" s="41"/>
    </row>
    <row r="14" spans="1:15" ht="21" customHeight="1" x14ac:dyDescent="0.25">
      <c r="A14" s="103"/>
      <c r="B14" s="36" t="s">
        <v>31</v>
      </c>
      <c r="C14" s="17"/>
      <c r="D14" s="35"/>
      <c r="E14" s="46"/>
      <c r="F14" s="46"/>
      <c r="G14" s="35"/>
      <c r="H14" s="35"/>
      <c r="I14" s="57"/>
      <c r="J14" s="59">
        <v>2342304</v>
      </c>
      <c r="K14" s="35"/>
    </row>
    <row r="15" spans="1:15" ht="16.5" customHeight="1" x14ac:dyDescent="0.25">
      <c r="A15" s="31"/>
      <c r="B15" s="138" t="s">
        <v>44</v>
      </c>
      <c r="C15" s="159"/>
      <c r="D15" s="63"/>
      <c r="E15" s="72"/>
      <c r="F15" s="73"/>
      <c r="G15" s="63"/>
      <c r="H15" s="75"/>
      <c r="I15" s="52"/>
      <c r="J15" s="80" t="s">
        <v>26</v>
      </c>
      <c r="K15" s="98"/>
      <c r="L15" s="120"/>
    </row>
    <row r="16" spans="1:15" ht="12.75" customHeight="1" x14ac:dyDescent="0.25">
      <c r="A16" s="33" t="s">
        <v>7</v>
      </c>
      <c r="B16" s="157" t="s">
        <v>15</v>
      </c>
      <c r="C16" s="69">
        <v>2858403.2</v>
      </c>
      <c r="D16" s="70"/>
      <c r="E16" s="71">
        <v>317600.34000000003</v>
      </c>
      <c r="F16" s="71">
        <v>48925</v>
      </c>
      <c r="G16" s="74">
        <f>E16+F16</f>
        <v>366525.34</v>
      </c>
      <c r="H16" s="76">
        <f>C16-E16+D16</f>
        <v>2540802.8600000003</v>
      </c>
      <c r="I16" s="77">
        <v>0</v>
      </c>
      <c r="J16" s="78" t="s">
        <v>27</v>
      </c>
      <c r="K16" s="76">
        <f>C16-E16+I16</f>
        <v>2540802.8600000003</v>
      </c>
      <c r="L16" s="120"/>
    </row>
    <row r="17" spans="1:12" ht="15" customHeight="1" x14ac:dyDescent="0.25">
      <c r="A17" s="127" t="s">
        <v>35</v>
      </c>
      <c r="B17" s="67" t="s">
        <v>29</v>
      </c>
      <c r="C17" s="68"/>
      <c r="D17" s="35"/>
      <c r="E17" s="46"/>
      <c r="F17" s="81"/>
      <c r="G17" s="41"/>
      <c r="H17" s="17"/>
      <c r="I17" s="36"/>
      <c r="J17" s="79" t="s">
        <v>28</v>
      </c>
      <c r="K17" s="103"/>
      <c r="L17" s="120"/>
    </row>
    <row r="18" spans="1:12" ht="10.5" customHeight="1" x14ac:dyDescent="0.25">
      <c r="A18" s="82"/>
      <c r="B18" s="126" t="s">
        <v>37</v>
      </c>
      <c r="C18" s="85"/>
      <c r="D18" s="82"/>
      <c r="E18" s="84"/>
      <c r="F18" s="84"/>
      <c r="G18" s="82"/>
      <c r="H18" s="91"/>
      <c r="I18" s="92"/>
      <c r="J18" s="115" t="s">
        <v>47</v>
      </c>
      <c r="K18" s="17"/>
      <c r="L18" s="120"/>
    </row>
    <row r="19" spans="1:12" ht="15.75" customHeight="1" x14ac:dyDescent="0.25">
      <c r="A19" s="128" t="s">
        <v>8</v>
      </c>
      <c r="B19" s="157" t="s">
        <v>46</v>
      </c>
      <c r="C19" s="86">
        <v>648400</v>
      </c>
      <c r="D19" s="87">
        <v>2841203.93</v>
      </c>
      <c r="E19" s="48">
        <v>0</v>
      </c>
      <c r="F19" s="48">
        <v>3955.52</v>
      </c>
      <c r="G19" s="83">
        <f>E19+F19</f>
        <v>3955.52</v>
      </c>
      <c r="H19" s="61">
        <f>C19-E19+D19</f>
        <v>3489603.93</v>
      </c>
      <c r="I19" s="88">
        <v>0</v>
      </c>
      <c r="J19" s="89" t="s">
        <v>48</v>
      </c>
      <c r="K19" s="76">
        <f>C19-E19+I19+D19</f>
        <v>3489603.93</v>
      </c>
      <c r="L19" s="120"/>
    </row>
    <row r="20" spans="1:12" ht="27" customHeight="1" x14ac:dyDescent="0.25">
      <c r="A20" s="35"/>
      <c r="B20" s="67" t="s">
        <v>50</v>
      </c>
      <c r="C20" s="69"/>
      <c r="D20" s="87"/>
      <c r="E20" s="48"/>
      <c r="F20" s="48"/>
      <c r="G20" s="49"/>
      <c r="H20" s="76"/>
      <c r="I20" s="93"/>
      <c r="J20" s="90" t="s">
        <v>49</v>
      </c>
      <c r="K20" s="123"/>
      <c r="L20" s="120"/>
    </row>
    <row r="21" spans="1:12" ht="10.5" customHeight="1" x14ac:dyDescent="0.25">
      <c r="A21" s="82"/>
      <c r="B21" s="126" t="s">
        <v>51</v>
      </c>
      <c r="C21" s="85"/>
      <c r="D21" s="82"/>
      <c r="E21" s="84"/>
      <c r="F21" s="84"/>
      <c r="G21" s="82"/>
      <c r="H21" s="91"/>
      <c r="I21" s="92"/>
      <c r="J21" s="115" t="s">
        <v>39</v>
      </c>
      <c r="K21" s="17"/>
      <c r="L21" s="120"/>
    </row>
    <row r="22" spans="1:12" ht="24" customHeight="1" x14ac:dyDescent="0.25">
      <c r="A22" s="128" t="s">
        <v>14</v>
      </c>
      <c r="B22" s="162" t="s">
        <v>60</v>
      </c>
      <c r="C22" s="86">
        <v>0</v>
      </c>
      <c r="D22" s="87">
        <v>0</v>
      </c>
      <c r="E22" s="48">
        <v>0</v>
      </c>
      <c r="F22" s="48">
        <v>0</v>
      </c>
      <c r="G22" s="83">
        <f>E22+F22</f>
        <v>0</v>
      </c>
      <c r="H22" s="61">
        <f>C22-E22+D22</f>
        <v>0</v>
      </c>
      <c r="I22" s="88">
        <v>0</v>
      </c>
      <c r="J22" s="89" t="s">
        <v>40</v>
      </c>
      <c r="K22" s="76">
        <f>C22-E22+I22+D22</f>
        <v>0</v>
      </c>
      <c r="L22" s="120"/>
    </row>
    <row r="23" spans="1:12" ht="20.25" customHeight="1" x14ac:dyDescent="0.25">
      <c r="A23" s="127" t="s">
        <v>62</v>
      </c>
      <c r="B23" s="163" t="s">
        <v>61</v>
      </c>
      <c r="C23" s="69"/>
      <c r="D23" s="87"/>
      <c r="E23" s="48"/>
      <c r="F23" s="48"/>
      <c r="G23" s="49"/>
      <c r="H23" s="76"/>
      <c r="I23" s="93"/>
      <c r="J23" s="90" t="s">
        <v>38</v>
      </c>
      <c r="K23" s="123"/>
      <c r="L23" s="120"/>
    </row>
    <row r="24" spans="1:12" ht="12" customHeight="1" x14ac:dyDescent="0.25">
      <c r="A24" s="31"/>
      <c r="B24" s="63"/>
      <c r="C24" s="75"/>
      <c r="D24" s="108"/>
      <c r="E24" s="111">
        <f>E9+E21</f>
        <v>0</v>
      </c>
      <c r="F24" s="112"/>
      <c r="G24" s="98"/>
      <c r="H24" s="75"/>
      <c r="I24" s="180">
        <f>I22+I11</f>
        <v>0</v>
      </c>
      <c r="J24" s="182">
        <v>91211</v>
      </c>
      <c r="K24" s="98"/>
      <c r="L24" s="120"/>
    </row>
    <row r="25" spans="1:12" ht="11.25" customHeight="1" x14ac:dyDescent="0.25">
      <c r="A25" s="32"/>
      <c r="B25" s="102" t="s">
        <v>17</v>
      </c>
      <c r="C25" s="109">
        <f>C11+C22+C16+C19</f>
        <v>9522473.1400000006</v>
      </c>
      <c r="D25" s="12">
        <f>D11+D22+D16+D19</f>
        <v>2841203.93</v>
      </c>
      <c r="E25" s="96">
        <f>E11+E22+E16</f>
        <v>951264.91999999993</v>
      </c>
      <c r="F25" s="113">
        <f>F11+F22+F16+F19</f>
        <v>171157.78</v>
      </c>
      <c r="G25" s="113">
        <f>G11+G22+G16+G19</f>
        <v>1122422.7</v>
      </c>
      <c r="H25" s="61">
        <f>C25-E25+D25</f>
        <v>11412412.15</v>
      </c>
      <c r="I25" s="181"/>
      <c r="J25" s="183"/>
      <c r="K25" s="76">
        <f>H25+I24</f>
        <v>11412412.15</v>
      </c>
      <c r="L25" s="122"/>
    </row>
    <row r="26" spans="1:12" ht="15.75" hidden="1" customHeight="1" thickBot="1" x14ac:dyDescent="0.3">
      <c r="A26" s="7"/>
      <c r="B26" s="161"/>
      <c r="C26" s="4"/>
      <c r="D26" s="7"/>
      <c r="E26" s="18"/>
      <c r="F26" s="18"/>
      <c r="G26" s="4"/>
      <c r="H26" s="17"/>
      <c r="I26" s="181"/>
      <c r="J26" s="184"/>
      <c r="K26" s="4"/>
    </row>
    <row r="27" spans="1:12" ht="35.25" customHeight="1" x14ac:dyDescent="0.25">
      <c r="A27" s="129"/>
      <c r="B27" s="114" t="s">
        <v>18</v>
      </c>
      <c r="C27" s="97"/>
      <c r="D27" s="107"/>
      <c r="E27" s="110"/>
      <c r="F27" s="21"/>
      <c r="G27" s="97"/>
      <c r="H27" s="97"/>
      <c r="I27" s="99"/>
      <c r="J27" s="99"/>
      <c r="K27" s="99"/>
      <c r="L27" s="120"/>
    </row>
    <row r="28" spans="1:12" ht="0.75" hidden="1" customHeight="1" thickBot="1" x14ac:dyDescent="0.3">
      <c r="A28" s="6"/>
      <c r="B28" s="11"/>
      <c r="C28" s="4"/>
      <c r="D28" s="3"/>
      <c r="E28" s="18"/>
      <c r="F28" s="18"/>
      <c r="G28" s="4"/>
      <c r="H28" s="4"/>
      <c r="I28" s="4"/>
      <c r="J28" s="4"/>
      <c r="K28" s="4"/>
    </row>
    <row r="29" spans="1:12" ht="12.75" customHeight="1" x14ac:dyDescent="0.25">
      <c r="A29" s="133" t="s">
        <v>16</v>
      </c>
      <c r="B29" s="156" t="s">
        <v>19</v>
      </c>
      <c r="C29" s="24">
        <v>253451.79</v>
      </c>
      <c r="D29" s="143"/>
      <c r="E29" s="22">
        <v>126776.69</v>
      </c>
      <c r="F29" s="22">
        <v>9652.66</v>
      </c>
      <c r="G29" s="22">
        <f>E29+F29</f>
        <v>136429.35</v>
      </c>
      <c r="H29" s="24">
        <f>C29-E29+D29</f>
        <v>126675.1</v>
      </c>
      <c r="I29" s="26">
        <v>-357.69</v>
      </c>
      <c r="J29" s="22"/>
      <c r="K29" s="24">
        <f>H29+I29</f>
        <v>126317.41</v>
      </c>
    </row>
    <row r="30" spans="1:12" x14ac:dyDescent="0.25">
      <c r="A30" s="130" t="s">
        <v>36</v>
      </c>
      <c r="B30" s="158" t="s">
        <v>32</v>
      </c>
      <c r="C30" s="25">
        <v>34169.089999999997</v>
      </c>
      <c r="D30" s="144"/>
      <c r="E30" s="141">
        <v>17084.47</v>
      </c>
      <c r="F30" s="141">
        <v>144.44999999999999</v>
      </c>
      <c r="G30" s="23"/>
      <c r="H30" s="25">
        <f>C30-E30+D30</f>
        <v>17084.619999999995</v>
      </c>
      <c r="I30" s="27"/>
      <c r="J30" s="28"/>
      <c r="K30" s="25">
        <f>H30+I30</f>
        <v>17084.619999999995</v>
      </c>
    </row>
    <row r="31" spans="1:12" ht="23.25" customHeight="1" x14ac:dyDescent="0.25">
      <c r="A31" s="19" t="s">
        <v>52</v>
      </c>
      <c r="B31" s="139" t="s">
        <v>42</v>
      </c>
      <c r="C31" s="95">
        <v>1001428.45</v>
      </c>
      <c r="D31" s="22">
        <v>1659091.8</v>
      </c>
      <c r="E31" s="95">
        <v>0</v>
      </c>
      <c r="F31" s="106">
        <v>18522.47</v>
      </c>
      <c r="G31" s="22">
        <f>E31+F31</f>
        <v>18522.47</v>
      </c>
      <c r="H31" s="24">
        <f>C31-E31+D31</f>
        <v>2660520.25</v>
      </c>
      <c r="I31" s="105"/>
      <c r="J31" s="106"/>
      <c r="K31" s="24">
        <f>H31+I31</f>
        <v>2660520.25</v>
      </c>
      <c r="L31" s="120"/>
    </row>
    <row r="32" spans="1:12" ht="33" customHeight="1" x14ac:dyDescent="0.25">
      <c r="A32" s="20" t="s">
        <v>41</v>
      </c>
      <c r="B32" s="139" t="s">
        <v>43</v>
      </c>
      <c r="C32" s="25"/>
      <c r="D32" s="140"/>
      <c r="E32" s="141"/>
      <c r="F32" s="142"/>
      <c r="G32" s="95"/>
      <c r="H32" s="94"/>
      <c r="I32" s="104"/>
      <c r="J32" s="28"/>
      <c r="K32" s="125"/>
      <c r="L32" s="120"/>
    </row>
    <row r="33" spans="1:19" ht="0.75" hidden="1" customHeight="1" thickBot="1" x14ac:dyDescent="0.3">
      <c r="A33" s="161"/>
      <c r="B33" s="2"/>
      <c r="C33" s="145"/>
      <c r="D33" s="146"/>
      <c r="E33" s="147">
        <v>51253.41</v>
      </c>
      <c r="F33" s="148">
        <v>1367.06</v>
      </c>
      <c r="G33" s="148"/>
      <c r="H33" s="148"/>
      <c r="I33" s="149"/>
      <c r="J33" s="149"/>
      <c r="K33" s="145"/>
    </row>
    <row r="34" spans="1:19" x14ac:dyDescent="0.25">
      <c r="A34" s="131"/>
      <c r="B34" s="98" t="s">
        <v>20</v>
      </c>
      <c r="C34" s="24">
        <f t="shared" ref="C34:I34" si="0">C29+C31</f>
        <v>1254880.24</v>
      </c>
      <c r="D34" s="24">
        <f t="shared" si="0"/>
        <v>1659091.8</v>
      </c>
      <c r="E34" s="150">
        <f t="shared" si="0"/>
        <v>126776.69</v>
      </c>
      <c r="F34" s="24">
        <f t="shared" si="0"/>
        <v>28175.13</v>
      </c>
      <c r="G34" s="150">
        <f t="shared" si="0"/>
        <v>154951.82</v>
      </c>
      <c r="H34" s="150">
        <f t="shared" si="0"/>
        <v>2787195.35</v>
      </c>
      <c r="I34" s="124">
        <f t="shared" si="0"/>
        <v>-357.69</v>
      </c>
      <c r="J34" s="22"/>
      <c r="K34" s="24">
        <f>H34+I34</f>
        <v>2786837.66</v>
      </c>
    </row>
    <row r="35" spans="1:19" ht="21.75" customHeight="1" x14ac:dyDescent="0.25">
      <c r="A35" s="35"/>
      <c r="B35" s="102"/>
      <c r="C35" s="151"/>
      <c r="D35" s="152"/>
      <c r="E35" s="153"/>
      <c r="F35" s="141"/>
      <c r="G35" s="141"/>
      <c r="H35" s="141"/>
      <c r="I35" s="154"/>
      <c r="J35" s="154"/>
      <c r="K35" s="151"/>
      <c r="L35" s="120"/>
    </row>
    <row r="36" spans="1:19" x14ac:dyDescent="0.25">
      <c r="A36" s="100" t="s">
        <v>63</v>
      </c>
      <c r="B36" s="101"/>
      <c r="C36" s="101"/>
      <c r="D36" s="101"/>
      <c r="E36" s="101"/>
      <c r="F36" s="101"/>
      <c r="H36" s="13" t="s">
        <v>23</v>
      </c>
      <c r="I36" s="13"/>
      <c r="J36" s="13"/>
      <c r="K36" s="101"/>
    </row>
    <row r="37" spans="1:19" x14ac:dyDescent="0.25">
      <c r="A37" s="1"/>
      <c r="H37" s="13" t="s">
        <v>24</v>
      </c>
      <c r="I37" s="13"/>
      <c r="J37" s="13"/>
    </row>
    <row r="38" spans="1:19" x14ac:dyDescent="0.25">
      <c r="A38" s="1"/>
    </row>
    <row r="39" spans="1:19" x14ac:dyDescent="0.25">
      <c r="A39" s="1"/>
    </row>
    <row r="40" spans="1:19" x14ac:dyDescent="0.25">
      <c r="A40" s="1" t="s">
        <v>21</v>
      </c>
    </row>
    <row r="42" spans="1:19" x14ac:dyDescent="0.25">
      <c r="S42" s="101"/>
    </row>
    <row r="43" spans="1:19" ht="15.75" thickBot="1" x14ac:dyDescent="0.3"/>
    <row r="44" spans="1:19" x14ac:dyDescent="0.25">
      <c r="N44" s="119"/>
    </row>
  </sheetData>
  <mergeCells count="4">
    <mergeCell ref="D3:D5"/>
    <mergeCell ref="I3:I5"/>
    <mergeCell ref="I24:I26"/>
    <mergeCell ref="J24:J2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31.12.19 </vt:lpstr>
      <vt:lpstr>30.09.19 </vt:lpstr>
      <vt:lpstr>30.06.19 </vt:lpstr>
      <vt:lpstr>Sheet2</vt:lpstr>
      <vt:lpstr>Sheet3</vt:lpstr>
      <vt:lpstr>'30.06.19 '!Print_Area</vt:lpstr>
      <vt:lpstr>'30.09.19 '!Print_Area</vt:lpstr>
      <vt:lpstr>'31.12.19 '!Print_Area</vt:lpstr>
    </vt:vector>
  </TitlesOfParts>
  <Company>Grad Krk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cp:lastPrinted>2020-01-09T14:45:18Z</cp:lastPrinted>
  <dcterms:created xsi:type="dcterms:W3CDTF">2013-10-04T08:18:33Z</dcterms:created>
  <dcterms:modified xsi:type="dcterms:W3CDTF">2020-01-09T14:52:37Z</dcterms:modified>
</cp:coreProperties>
</file>