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AppData\Local\Microsoft\Windows\Temporary Internet Files\Content.Outlook\X5Q5T0NW\"/>
    </mc:Choice>
  </mc:AlternateContent>
  <bookViews>
    <workbookView xWindow="0" yWindow="0" windowWidth="25200" windowHeight="11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Sheet1!$A$1:$I$150</definedName>
    <definedName name="_xlnm.Print_Titles" localSheetId="0">Sheet1!#REF!</definedName>
  </definedNames>
  <calcPr calcId="162913"/>
</workbook>
</file>

<file path=xl/calcChain.xml><?xml version="1.0" encoding="utf-8"?>
<calcChain xmlns="http://schemas.openxmlformats.org/spreadsheetml/2006/main">
  <c r="E36" i="1" l="1"/>
  <c r="E87" i="1"/>
  <c r="E91" i="1"/>
  <c r="E97" i="1"/>
  <c r="E105" i="1"/>
  <c r="E108" i="1"/>
  <c r="E112" i="1"/>
  <c r="E121" i="1"/>
  <c r="E124" i="1"/>
  <c r="E129" i="1"/>
  <c r="E136" i="1"/>
  <c r="E69" i="1"/>
  <c r="E16" i="1"/>
  <c r="F7" i="1"/>
  <c r="G7" i="1"/>
  <c r="E7" i="1"/>
  <c r="E13" i="1" l="1"/>
  <c r="F112" i="1"/>
  <c r="G112" i="1"/>
  <c r="F136" i="1"/>
  <c r="G136" i="1"/>
  <c r="F129" i="1"/>
  <c r="G129" i="1"/>
  <c r="G124" i="1"/>
  <c r="F124" i="1"/>
  <c r="G121" i="1"/>
  <c r="F121" i="1"/>
  <c r="F119" i="1"/>
  <c r="G119" i="1"/>
  <c r="E119" i="1"/>
  <c r="G108" i="1"/>
  <c r="F108" i="1"/>
  <c r="G105" i="1"/>
  <c r="F105" i="1"/>
  <c r="F97" i="1"/>
  <c r="G97" i="1"/>
  <c r="F91" i="1"/>
  <c r="G91" i="1"/>
  <c r="G87" i="1"/>
  <c r="F87" i="1"/>
  <c r="G59" i="1"/>
  <c r="F59" i="1"/>
  <c r="E59" i="1"/>
  <c r="F81" i="1"/>
  <c r="G81" i="1"/>
  <c r="E81" i="1"/>
  <c r="F77" i="1"/>
  <c r="G77" i="1"/>
  <c r="E77" i="1"/>
  <c r="F55" i="1"/>
  <c r="G55" i="1"/>
  <c r="E55" i="1"/>
  <c r="G53" i="1"/>
  <c r="F53" i="1"/>
  <c r="E53" i="1"/>
  <c r="F51" i="1"/>
  <c r="G51" i="1"/>
  <c r="E51" i="1"/>
  <c r="G36" i="1"/>
  <c r="F36" i="1"/>
  <c r="G31" i="1"/>
  <c r="F31" i="1"/>
  <c r="E31" i="1"/>
  <c r="G29" i="1"/>
  <c r="F29" i="1"/>
  <c r="E29" i="1"/>
  <c r="G27" i="1"/>
  <c r="F27" i="1"/>
  <c r="E27" i="1"/>
  <c r="G25" i="1"/>
  <c r="F25" i="1"/>
  <c r="E25" i="1"/>
  <c r="G23" i="1"/>
  <c r="F23" i="1"/>
  <c r="E23" i="1"/>
  <c r="F16" i="1"/>
  <c r="G16" i="1"/>
  <c r="G13" i="1"/>
  <c r="F13" i="1"/>
  <c r="G11" i="1"/>
  <c r="F11" i="1"/>
  <c r="E11" i="1"/>
  <c r="G5" i="1"/>
  <c r="E5" i="1"/>
  <c r="G142" i="1" l="1"/>
  <c r="E142" i="1"/>
  <c r="F142" i="1"/>
  <c r="E117" i="1"/>
  <c r="G117" i="1"/>
  <c r="F117" i="1"/>
  <c r="G34" i="1"/>
  <c r="E34" i="1"/>
  <c r="F34" i="1"/>
  <c r="F63" i="1"/>
  <c r="G63" i="1"/>
  <c r="E63" i="1"/>
  <c r="F69" i="1"/>
  <c r="G69" i="1"/>
  <c r="E85" i="1" l="1"/>
  <c r="E144" i="1" s="1"/>
  <c r="F85" i="1"/>
  <c r="F144" i="1" s="1"/>
  <c r="G85" i="1"/>
  <c r="G144" i="1" s="1"/>
</calcChain>
</file>

<file path=xl/sharedStrings.xml><?xml version="1.0" encoding="utf-8"?>
<sst xmlns="http://schemas.openxmlformats.org/spreadsheetml/2006/main" count="260" uniqueCount="245">
  <si>
    <t>Naziv programa/aktivnosti/projekta</t>
  </si>
  <si>
    <t>Mjera</t>
  </si>
  <si>
    <t>Šifra programa/
aktivnosti/
projekta</t>
  </si>
  <si>
    <t>Organizacijska klasifikacija</t>
  </si>
  <si>
    <t>Razdjel</t>
  </si>
  <si>
    <t>Glava</t>
  </si>
  <si>
    <t>1.2. Poticanje energetske učinkovitosti</t>
  </si>
  <si>
    <t>CILJ 3. OČUVANJE OKOLIŠA, VALORIZIRANJE I OČUVANJE PRIRODNIH I KULTURNIH RESURSA</t>
  </si>
  <si>
    <t>4. EFIKASNA LOKALNA SAMOUPRAVA I PODRŠKA UGROŽENIM GRUPAMA STANOVNIŠTVA</t>
  </si>
  <si>
    <t>4.1. Efikasna lokalna samouprava</t>
  </si>
  <si>
    <t>4.2. Podrška ugroženim grupama stanovništva</t>
  </si>
  <si>
    <t>1.3. Razvoj turizma</t>
  </si>
  <si>
    <t>1.4. Razvoj malog i srednjeg poduzetništva</t>
  </si>
  <si>
    <t>3.1. Očuvanje i unaprjeđenje stanja okoliša i bioraznolikosti</t>
  </si>
  <si>
    <t>3.2. Očuvanje i valorizacija kulturnih i prirodnih resursa</t>
  </si>
  <si>
    <t>CILJ</t>
  </si>
  <si>
    <t>2.1. Razvoj prometne, lučke i komunalne infrastrukture te unapređenja javnih usluga</t>
  </si>
  <si>
    <t xml:space="preserve">2.2. Razvoj društvene infrastrukture te receptivnih sadržaja za ciljane skupine </t>
  </si>
  <si>
    <t>Održavanje i gradnja komunalne infrastrukture</t>
  </si>
  <si>
    <t>A100401</t>
  </si>
  <si>
    <t>Javna rasvjeta i elektroenergetski sustav - el. energija i održavanje</t>
  </si>
  <si>
    <t>A100403</t>
  </si>
  <si>
    <t>Održavanje cesta</t>
  </si>
  <si>
    <t>A100405</t>
  </si>
  <si>
    <t>Javne površine - održavanje</t>
  </si>
  <si>
    <t>A100407</t>
  </si>
  <si>
    <t>Groblje - održavanje</t>
  </si>
  <si>
    <t>A100409</t>
  </si>
  <si>
    <t>Ostale komunalne aktivnosti</t>
  </si>
  <si>
    <t>A100411</t>
  </si>
  <si>
    <t>Kabelsko distributivni sistem i WiFi - održavanje</t>
  </si>
  <si>
    <t xml:space="preserve">A100420 </t>
  </si>
  <si>
    <t>Projekt ''Pazigrad''</t>
  </si>
  <si>
    <t>K100402</t>
  </si>
  <si>
    <t>Javna rasvjeta i elektroenergetski sustav - gradnja</t>
  </si>
  <si>
    <t>K100404</t>
  </si>
  <si>
    <t>Asfaltiranje, proširenje i izgradnja cesta</t>
  </si>
  <si>
    <t>K100406</t>
  </si>
  <si>
    <t>Javne površine - gradnja</t>
  </si>
  <si>
    <t>K100408</t>
  </si>
  <si>
    <t>Groblje - gradnja</t>
  </si>
  <si>
    <t>K100410</t>
  </si>
  <si>
    <t>Gradnja ostalih komunalnih objekata i oprema</t>
  </si>
  <si>
    <t>K100412</t>
  </si>
  <si>
    <t>K100413</t>
  </si>
  <si>
    <t>Vatrogasna zajednica</t>
  </si>
  <si>
    <t>K100417</t>
  </si>
  <si>
    <t>Svjetlovodna distribucijska mreža grada Krka</t>
  </si>
  <si>
    <t>K100419</t>
  </si>
  <si>
    <t>Izgradnja zapadne zaobilaznice</t>
  </si>
  <si>
    <t>K100421</t>
  </si>
  <si>
    <t>Izgradnja tržnice</t>
  </si>
  <si>
    <t>K100424</t>
  </si>
  <si>
    <t>Projektna dokumentacija za kumunalnu infrastrukturu</t>
  </si>
  <si>
    <t>K100429</t>
  </si>
  <si>
    <t>Uređenje javne površine u povijesnoj jezgri Grada Krka - Trg Kamplin</t>
  </si>
  <si>
    <t>Sustav vodoopskrbe, odvodnje i zaštite voda</t>
  </si>
  <si>
    <t>A100502</t>
  </si>
  <si>
    <t>Otpadne vode - održavanje</t>
  </si>
  <si>
    <t>A100501</t>
  </si>
  <si>
    <t>Opskrba vodom - izgradnja</t>
  </si>
  <si>
    <t>A100503</t>
  </si>
  <si>
    <t>Otpadne vode - izgradnja</t>
  </si>
  <si>
    <t>K100506</t>
  </si>
  <si>
    <t>EU projekt ''Sustav prikupljanja, odvodnje i pročišćavanja otpadnih voda otoka Krka''</t>
  </si>
  <si>
    <t>Zaštita okoliša i gospodarenje otpadom</t>
  </si>
  <si>
    <t>A100601</t>
  </si>
  <si>
    <t>Dezinsekcija, deratizacija i higijensko veterinarska zaštita</t>
  </si>
  <si>
    <t>A100602</t>
  </si>
  <si>
    <t>Sanacija divljih odlagališta</t>
  </si>
  <si>
    <t>K100611</t>
  </si>
  <si>
    <t>Polupodzemni spremnici za odvojeno prikupljanje otpada</t>
  </si>
  <si>
    <t>K100612</t>
  </si>
  <si>
    <t>Spremnici za odvojeno prikupljanje otpada</t>
  </si>
  <si>
    <t>K100613</t>
  </si>
  <si>
    <t>Izgradnja reciklažnog dvorišta</t>
  </si>
  <si>
    <t>Održavanje poslovnih i stambenih objekata i društvenih domova</t>
  </si>
  <si>
    <t>A100701</t>
  </si>
  <si>
    <t>Poslovni i stambeni prostori i društveni domovi - održavanje</t>
  </si>
  <si>
    <t>K100702</t>
  </si>
  <si>
    <t>Poslovni i stambeni prostori i društveni domovi  - gradnja i opremanje</t>
  </si>
  <si>
    <t>K100707</t>
  </si>
  <si>
    <t>Rekonstrukcija zgrade Društvenog doma ''Bajčići''</t>
  </si>
  <si>
    <t>Osnovno i srednjoškolsko i visoko obrazovanje</t>
  </si>
  <si>
    <t>A100801</t>
  </si>
  <si>
    <t>Programi u osnovnoškolskom obrazovanju</t>
  </si>
  <si>
    <t>A100802</t>
  </si>
  <si>
    <t>Programi u srednješkolskom obrazovanju</t>
  </si>
  <si>
    <t>A100804</t>
  </si>
  <si>
    <t>Pomoći učenicima i studentima i dodatne usluge</t>
  </si>
  <si>
    <t>K100805</t>
  </si>
  <si>
    <t>Programi u osnovnoškolskom obrazovanju - kapitalni</t>
  </si>
  <si>
    <t>Sport, rekreacija, kultura i ostalo</t>
  </si>
  <si>
    <t>A100901</t>
  </si>
  <si>
    <t>Program javnih potreba u sportu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</si>
  <si>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</si>
  <si>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</si>
  <si>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</si>
  <si>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</si>
  <si>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</si>
  <si>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</si>
  <si>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</si>
  <si>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</si>
  <si>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</si>
  <si>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</si>
  <si>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</si>
  <si>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</si>
  <si>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A100916</t>
  </si>
  <si>
    <t>Održavanje i djelatnost Interpretacijskog centra pomorske baštine</t>
  </si>
  <si>
    <t>A100917</t>
  </si>
  <si>
    <t>Održavanje i djelatnost vježbališta na otvorenom - Dražica</t>
  </si>
  <si>
    <t>K100903</t>
  </si>
  <si>
    <t>Kapitalne donacije sportskim udrugama</t>
  </si>
  <si>
    <t>K100906</t>
  </si>
  <si>
    <t>Kapitalne donacije udrugama u kulturi i vjerskim zajednicama</t>
  </si>
  <si>
    <t>K100912</t>
  </si>
  <si>
    <t>Ostale društvene potrebe - kapit.</t>
  </si>
  <si>
    <t>K100913</t>
  </si>
  <si>
    <t>Opremanje i izgradnja sportskih objekata i igrališta</t>
  </si>
  <si>
    <t>Zaštita, očuvanje i unapređenje zdravlja i socijalna skrb</t>
  </si>
  <si>
    <t>A101001</t>
  </si>
  <si>
    <t>Turistička ambulanta i hitna medicinska služba</t>
  </si>
  <si>
    <t>A101002</t>
  </si>
  <si>
    <t>Dodatni standardi u zdravstvu</t>
  </si>
  <si>
    <t>A101003</t>
  </si>
  <si>
    <t>A101004</t>
  </si>
  <si>
    <t>A101005</t>
  </si>
  <si>
    <t>Socijalni program</t>
  </si>
  <si>
    <t>Crveni križ</t>
  </si>
  <si>
    <t>Socijalno humanitarne udruge</t>
  </si>
  <si>
    <t>A101006</t>
  </si>
  <si>
    <t>A101007</t>
  </si>
  <si>
    <t>Pomoć za opremu novorođenčadi</t>
  </si>
  <si>
    <t>Pomoć i njega u kući - geronto domaćica</t>
  </si>
  <si>
    <t>Izgradnja i održavanje obale i obalnog pojasa</t>
  </si>
  <si>
    <t>A101102</t>
  </si>
  <si>
    <t>Održavanje plaža</t>
  </si>
  <si>
    <t>K101103</t>
  </si>
  <si>
    <t>Razvoj luke Krk</t>
  </si>
  <si>
    <t>Jačanje gospodarstva, poljoprivrede i turizma</t>
  </si>
  <si>
    <t>A101201</t>
  </si>
  <si>
    <t>Poduzetništvo, poljoprivreda i ostali ekonomski poslovi</t>
  </si>
  <si>
    <t>A101205</t>
  </si>
  <si>
    <t>LAG Lokalna akcijska grupa</t>
  </si>
  <si>
    <t>A101206</t>
  </si>
  <si>
    <t>Program javnih potreba u poljoprivredi</t>
  </si>
  <si>
    <t>A101210</t>
  </si>
  <si>
    <t>Video nadzor - održavanje</t>
  </si>
  <si>
    <t>K101209</t>
  </si>
  <si>
    <t>Video nadzor - oprema</t>
  </si>
  <si>
    <t>Prostorno uređenje</t>
  </si>
  <si>
    <t>A101303</t>
  </si>
  <si>
    <t>Geodetske usluge i priprema dokumentacije</t>
  </si>
  <si>
    <t>K101301</t>
  </si>
  <si>
    <t>Prostorno planiranje</t>
  </si>
  <si>
    <t>K101304</t>
  </si>
  <si>
    <t>Projektiranje i priprema projekata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</si>
  <si>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</si>
  <si>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</si>
  <si>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</si>
  <si>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</si>
  <si>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</si>
  <si>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A101441</t>
  </si>
  <si>
    <t>K101406</t>
  </si>
  <si>
    <t>Multimedijalni kulturni centar</t>
  </si>
  <si>
    <t>K101410</t>
  </si>
  <si>
    <t>Izgradnja zgrade Jedriličarskog kluba u Krku</t>
  </si>
  <si>
    <t>K101414</t>
  </si>
  <si>
    <t>Projekti poticanja energetske uč. u kućanstvima</t>
  </si>
  <si>
    <t>K101422</t>
  </si>
  <si>
    <t>GIS Grada Krka - proširenje</t>
  </si>
  <si>
    <t>K101425</t>
  </si>
  <si>
    <t xml:space="preserve">Vježbalište na otvorenom - Dražica </t>
  </si>
  <si>
    <t>K101440</t>
  </si>
  <si>
    <t>Modernizacija postojeće javne rasvjete na dijelu Grada Krka</t>
  </si>
  <si>
    <t>K101442</t>
  </si>
  <si>
    <t>Audio sustav Grada Krka</t>
  </si>
  <si>
    <t>K101443</t>
  </si>
  <si>
    <t>Organiziranje i provođenje zaštite i spašavanja</t>
  </si>
  <si>
    <t>A500112</t>
  </si>
  <si>
    <t>Zapovjedništvo i postrojbe CZ</t>
  </si>
  <si>
    <t>Knjižnična djelatnost</t>
  </si>
  <si>
    <t>K200102</t>
  </si>
  <si>
    <t>Gradska knjižnica - oprema</t>
  </si>
  <si>
    <t>K200104</t>
  </si>
  <si>
    <t>Gradska knjižnica - oprema iz Minist. kulture</t>
  </si>
  <si>
    <t>K200105</t>
  </si>
  <si>
    <t>Gradska knjižnica - oprema iz vlast.prih.</t>
  </si>
  <si>
    <t>Kulturna djelatnost</t>
  </si>
  <si>
    <t>A300104</t>
  </si>
  <si>
    <t xml:space="preserve">Centar za kulturu - kulturna događanja vlast. </t>
  </si>
  <si>
    <t>A300105</t>
  </si>
  <si>
    <t>Centar za kulturu - kulturna događanja nenadl.pror.</t>
  </si>
  <si>
    <t>Predškolski odgoj</t>
  </si>
  <si>
    <t>Dječji vrtić - oprema objekata u Krku i Vrhu</t>
  </si>
  <si>
    <t>K400102</t>
  </si>
  <si>
    <t>K400104</t>
  </si>
  <si>
    <t>Dječji vrtić  - oprema objekata u otočkim općinama</t>
  </si>
  <si>
    <t>K400108</t>
  </si>
  <si>
    <t>Dječji vrtić - stambeni objekti</t>
  </si>
  <si>
    <t>K500105</t>
  </si>
  <si>
    <t>Javna vatrogasna postrojba - objekti, vozila, oprema - donacije</t>
  </si>
  <si>
    <t>K500107</t>
  </si>
  <si>
    <t>K500110</t>
  </si>
  <si>
    <t>JVP-nabava vozila-nadležni proračun</t>
  </si>
  <si>
    <t>UKUPNO CILJ 1.</t>
  </si>
  <si>
    <t>UKUPNO CILJ 2.</t>
  </si>
  <si>
    <t>UKUPNO CILJ 3.</t>
  </si>
  <si>
    <t>UKUPNO CILJ 4.</t>
  </si>
  <si>
    <t>Projekcija 2021.</t>
  </si>
  <si>
    <t>SVEUKUPNO (CILJ 1. + CILJ 2. + CILJ 3. + CILJ 4.)</t>
  </si>
  <si>
    <t>CILJ 1.  RAZVOJ ZELENOG GOSPODARSTVA</t>
  </si>
  <si>
    <t>1.1. Razvoj     poljoprivrede</t>
  </si>
  <si>
    <t>A300103</t>
  </si>
  <si>
    <t xml:space="preserve">Centar za kulturu - kulturna događanja </t>
  </si>
  <si>
    <t>programi u srednješkolskom obrazovanju - kapitalni</t>
  </si>
  <si>
    <t>K100803</t>
  </si>
  <si>
    <t>PLAN RAZVOJNIH PROGRAMA ZA RAZDOBLJE OD 2020. DO 2022. GODINE</t>
  </si>
  <si>
    <t>Energetska obnova zgrada u javnom sektoru - Lukobran 5</t>
  </si>
  <si>
    <t>Energetska obnova zgrada u javnom sektoru - Istarski prolaz 11</t>
  </si>
  <si>
    <t>K101445</t>
  </si>
  <si>
    <t>K101444</t>
  </si>
  <si>
    <t>Modernizacija javne rasvjete na sportskom centru</t>
  </si>
  <si>
    <t>Kabelsko distributivni sistem i WiFi - gradnja i oprema</t>
  </si>
  <si>
    <t>K100908</t>
  </si>
  <si>
    <t>Sufinanciranje opreme Glazbene škole Ivana Matetića Ronjgova</t>
  </si>
  <si>
    <t>A101215</t>
  </si>
  <si>
    <t>Sufinanciranje Programa ''Praćenje i izlov alohtone divljači na otoku Krku''</t>
  </si>
  <si>
    <t>Izrada i provedba Strategije razvoja pametnog grada i podrške certifikaciji ISO 37120 Grada Krka</t>
  </si>
  <si>
    <t>K101407</t>
  </si>
  <si>
    <t>Polivalentna dvorana</t>
  </si>
  <si>
    <t>T101446</t>
  </si>
  <si>
    <t>Plan razvoja Grada Krka 2020-2027</t>
  </si>
  <si>
    <t>K101447</t>
  </si>
  <si>
    <t>Navodnjavanje poljoprivrednih površina</t>
  </si>
  <si>
    <t>K101448</t>
  </si>
  <si>
    <t>Otok Krk energija d.o.o. Baška</t>
  </si>
  <si>
    <t>JVP-vlast. oprema i prij. sredstva</t>
  </si>
  <si>
    <t>K500113</t>
  </si>
  <si>
    <t>JVP-oprema-nenadležni proračun</t>
  </si>
  <si>
    <t>Centar za kulturu - Putevima Frankopana - pomoć</t>
  </si>
  <si>
    <t>K300112</t>
  </si>
  <si>
    <t>Proračun 2020.</t>
  </si>
  <si>
    <t>Projekcija 2022.</t>
  </si>
  <si>
    <t xml:space="preserve">                                                                                                                                                          CILJ 2. RAZVOJ INFRASTRUKTURE I RECEPTIVNIH SADRŽAJA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</si>
</sst>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5" fillId="0" borderId="2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textRotation="90" wrapText="1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tabSelected="1" view="pageBreakPreview" zoomScaleNormal="100" zoomScaleSheetLayoutView="100" workbookViewId="0">
      <selection activeCell="D148" sqref="D148"/>
    </sheetView>
  </sheetViews>
  <sheetFormatPr defaultRowHeight="12.75" x14ac:dyDescent="0.25"/>
  <cols>
    <col min="1" max="1" width="9.85546875" style="2" customWidth="1"/>
    <col min="2" max="2" width="12.28515625" style="2" customWidth="1"/>
    <col min="3" max="3" width="12.5703125" style="2" customWidth="1"/>
    <col min="4" max="4" width="64.5703125" style="21" customWidth="1"/>
    <col min="5" max="5" width="14.7109375" style="2" customWidth="1"/>
    <col min="6" max="6" width="16.42578125" style="2" customWidth="1"/>
    <col min="7" max="7" width="15" style="2" customWidth="1"/>
    <col min="8" max="8" width="8" style="2" customWidth="1"/>
    <col min="9" max="9" width="6.85546875" style="2" customWidth="1"/>
    <col min="10" max="16384" width="9.140625" style="2"/>
  </cols>
  <sheetData>
    <row r="1" spans="1:9" x14ac:dyDescent="0.25">
      <c r="A1" s="42" t="s">
        <v>217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26.25" customHeight="1" x14ac:dyDescent="0.25">
      <c r="A3" s="35" t="s">
        <v>15</v>
      </c>
      <c r="B3" s="35" t="s">
        <v>1</v>
      </c>
      <c r="C3" s="38" t="s">
        <v>2</v>
      </c>
      <c r="D3" s="38" t="s">
        <v>0</v>
      </c>
      <c r="E3" s="40" t="s">
        <v>242</v>
      </c>
      <c r="F3" s="40" t="s">
        <v>209</v>
      </c>
      <c r="G3" s="40" t="s">
        <v>243</v>
      </c>
      <c r="H3" s="32" t="s">
        <v>3</v>
      </c>
      <c r="I3" s="32"/>
    </row>
    <row r="4" spans="1:9" ht="30.75" customHeight="1" x14ac:dyDescent="0.25">
      <c r="A4" s="36"/>
      <c r="B4" s="37"/>
      <c r="C4" s="39"/>
      <c r="D4" s="39"/>
      <c r="E4" s="41"/>
      <c r="F4" s="41"/>
      <c r="G4" s="41"/>
      <c r="H4" s="1" t="s">
        <v>4</v>
      </c>
      <c r="I4" s="1" t="s">
        <v>5</v>
      </c>
    </row>
    <row r="5" spans="1:9" s="6" customFormat="1" ht="15.75" customHeight="1" x14ac:dyDescent="0.25">
      <c r="A5" s="33" t="s">
        <v>211</v>
      </c>
      <c r="B5" s="33" t="s">
        <v>212</v>
      </c>
      <c r="C5" s="3">
        <v>1004</v>
      </c>
      <c r="D5" s="24" t="s">
        <v>18</v>
      </c>
      <c r="E5" s="4">
        <f>E6</f>
        <v>0</v>
      </c>
      <c r="F5" s="4">
        <v>0</v>
      </c>
      <c r="G5" s="4">
        <f t="shared" ref="G5" si="0">G6</f>
        <v>1000000</v>
      </c>
      <c r="H5" s="5"/>
      <c r="I5" s="5"/>
    </row>
    <row r="6" spans="1:9" s="6" customFormat="1" ht="12.75" customHeight="1" x14ac:dyDescent="0.25">
      <c r="A6" s="33"/>
      <c r="B6" s="33"/>
      <c r="C6" s="7" t="s">
        <v>50</v>
      </c>
      <c r="D6" s="23" t="s">
        <v>51</v>
      </c>
      <c r="E6" s="9">
        <v>0</v>
      </c>
      <c r="F6" s="9">
        <v>0</v>
      </c>
      <c r="G6" s="9">
        <v>1000000</v>
      </c>
      <c r="H6" s="10">
        <v>1</v>
      </c>
      <c r="I6" s="10">
        <v>1</v>
      </c>
    </row>
    <row r="7" spans="1:9" s="6" customFormat="1" ht="17.25" customHeight="1" x14ac:dyDescent="0.25">
      <c r="A7" s="33"/>
      <c r="B7" s="33"/>
      <c r="C7" s="3">
        <v>1012</v>
      </c>
      <c r="D7" s="24" t="s">
        <v>139</v>
      </c>
      <c r="E7" s="4">
        <f>SUM(E8:E10)</f>
        <v>265000</v>
      </c>
      <c r="F7" s="4">
        <f t="shared" ref="F7:G7" si="1">SUM(F8:F10)</f>
        <v>225000</v>
      </c>
      <c r="G7" s="4">
        <f t="shared" si="1"/>
        <v>225000</v>
      </c>
      <c r="H7" s="5"/>
      <c r="I7" s="5"/>
    </row>
    <row r="8" spans="1:9" s="6" customFormat="1" ht="15" customHeight="1" x14ac:dyDescent="0.25">
      <c r="A8" s="33"/>
      <c r="B8" s="33"/>
      <c r="C8" s="7" t="s">
        <v>142</v>
      </c>
      <c r="D8" s="23" t="s">
        <v>143</v>
      </c>
      <c r="E8" s="9">
        <v>15000</v>
      </c>
      <c r="F8" s="9">
        <v>15000</v>
      </c>
      <c r="G8" s="9">
        <v>15000</v>
      </c>
      <c r="H8" s="10">
        <v>1</v>
      </c>
      <c r="I8" s="10">
        <v>1</v>
      </c>
    </row>
    <row r="9" spans="1:9" s="6" customFormat="1" ht="15" customHeight="1" x14ac:dyDescent="0.25">
      <c r="A9" s="33"/>
      <c r="B9" s="33"/>
      <c r="C9" s="7" t="s">
        <v>144</v>
      </c>
      <c r="D9" s="23" t="s">
        <v>145</v>
      </c>
      <c r="E9" s="9">
        <v>180000</v>
      </c>
      <c r="F9" s="9">
        <v>180000</v>
      </c>
      <c r="G9" s="9">
        <v>180000</v>
      </c>
      <c r="H9" s="10">
        <v>1</v>
      </c>
      <c r="I9" s="10">
        <v>1</v>
      </c>
    </row>
    <row r="10" spans="1:9" s="6" customFormat="1" ht="15" customHeight="1" x14ac:dyDescent="0.25">
      <c r="A10" s="33"/>
      <c r="B10" s="33"/>
      <c r="C10" s="7" t="s">
        <v>226</v>
      </c>
      <c r="D10" s="23" t="s">
        <v>227</v>
      </c>
      <c r="E10" s="9">
        <v>70000</v>
      </c>
      <c r="F10" s="9">
        <v>30000</v>
      </c>
      <c r="G10" s="9">
        <v>30000</v>
      </c>
      <c r="H10" s="10">
        <v>1</v>
      </c>
      <c r="I10" s="10">
        <v>1</v>
      </c>
    </row>
    <row r="11" spans="1:9" s="6" customFormat="1" ht="17.25" customHeight="1" x14ac:dyDescent="0.25">
      <c r="A11" s="33"/>
      <c r="B11" s="33"/>
      <c r="C11" s="3">
        <v>1014</v>
      </c>
      <c r="D11" s="24" t="s">
        <v>157</v>
      </c>
      <c r="E11" s="4">
        <f>E12</f>
        <v>350000</v>
      </c>
      <c r="F11" s="4">
        <f t="shared" ref="F11" si="2">F12</f>
        <v>350000</v>
      </c>
      <c r="G11" s="4">
        <f t="shared" ref="G11" si="3">G12</f>
        <v>350000</v>
      </c>
      <c r="H11" s="5"/>
      <c r="I11" s="5"/>
    </row>
    <row r="12" spans="1:9" s="6" customFormat="1" ht="15" customHeight="1" x14ac:dyDescent="0.25">
      <c r="A12" s="33"/>
      <c r="B12" s="33"/>
      <c r="C12" s="7" t="s">
        <v>233</v>
      </c>
      <c r="D12" s="23" t="s">
        <v>234</v>
      </c>
      <c r="E12" s="9">
        <v>350000</v>
      </c>
      <c r="F12" s="9">
        <v>350000</v>
      </c>
      <c r="G12" s="9">
        <v>350000</v>
      </c>
      <c r="H12" s="10">
        <v>1</v>
      </c>
      <c r="I12" s="10">
        <v>1</v>
      </c>
    </row>
    <row r="13" spans="1:9" s="6" customFormat="1" ht="17.25" customHeight="1" x14ac:dyDescent="0.25">
      <c r="A13" s="33"/>
      <c r="B13" s="33" t="s">
        <v>6</v>
      </c>
      <c r="C13" s="3">
        <v>1004</v>
      </c>
      <c r="D13" s="24" t="s">
        <v>18</v>
      </c>
      <c r="E13" s="4">
        <f>E14+E15</f>
        <v>2390000</v>
      </c>
      <c r="F13" s="4">
        <f t="shared" ref="F13" si="4">F14+F15</f>
        <v>2630000</v>
      </c>
      <c r="G13" s="4">
        <f t="shared" ref="G13" si="5">G14+G15</f>
        <v>2630000</v>
      </c>
      <c r="H13" s="5"/>
      <c r="I13" s="5"/>
    </row>
    <row r="14" spans="1:9" s="6" customFormat="1" ht="15" customHeight="1" x14ac:dyDescent="0.25">
      <c r="A14" s="33"/>
      <c r="B14" s="33"/>
      <c r="C14" s="7" t="s">
        <v>19</v>
      </c>
      <c r="D14" s="23" t="s">
        <v>20</v>
      </c>
      <c r="E14" s="9">
        <v>1515000</v>
      </c>
      <c r="F14" s="9">
        <v>1515000</v>
      </c>
      <c r="G14" s="9">
        <v>1515000</v>
      </c>
      <c r="H14" s="10">
        <v>1</v>
      </c>
      <c r="I14" s="10">
        <v>1</v>
      </c>
    </row>
    <row r="15" spans="1:9" ht="15" customHeight="1" x14ac:dyDescent="0.25">
      <c r="A15" s="33"/>
      <c r="B15" s="33"/>
      <c r="C15" s="7" t="s">
        <v>33</v>
      </c>
      <c r="D15" s="23" t="s">
        <v>34</v>
      </c>
      <c r="E15" s="9">
        <v>875000</v>
      </c>
      <c r="F15" s="9">
        <v>1115000</v>
      </c>
      <c r="G15" s="9">
        <v>1115000</v>
      </c>
      <c r="H15" s="10">
        <v>1</v>
      </c>
      <c r="I15" s="10">
        <v>1</v>
      </c>
    </row>
    <row r="16" spans="1:9" ht="17.25" customHeight="1" x14ac:dyDescent="0.25">
      <c r="A16" s="33"/>
      <c r="B16" s="33"/>
      <c r="C16" s="3">
        <v>1014</v>
      </c>
      <c r="D16" s="24" t="s">
        <v>157</v>
      </c>
      <c r="E16" s="4">
        <f>SUM(E17:E22)</f>
        <v>8069000</v>
      </c>
      <c r="F16" s="4">
        <f t="shared" ref="F16:G16" si="6">SUM(F17:F22)</f>
        <v>100000</v>
      </c>
      <c r="G16" s="4">
        <f t="shared" si="6"/>
        <v>50000</v>
      </c>
      <c r="H16" s="5"/>
      <c r="I16" s="5"/>
    </row>
    <row r="17" spans="1:9" ht="15" customHeight="1" x14ac:dyDescent="0.25">
      <c r="A17" s="33"/>
      <c r="B17" s="33"/>
      <c r="C17" s="7" t="s">
        <v>167</v>
      </c>
      <c r="D17" s="23" t="s">
        <v>168</v>
      </c>
      <c r="E17" s="9">
        <v>50000</v>
      </c>
      <c r="F17" s="9">
        <v>50000</v>
      </c>
      <c r="G17" s="9">
        <v>50000</v>
      </c>
      <c r="H17" s="10">
        <v>1</v>
      </c>
      <c r="I17" s="10">
        <v>1</v>
      </c>
    </row>
    <row r="18" spans="1:9" ht="15" customHeight="1" x14ac:dyDescent="0.25">
      <c r="A18" s="33"/>
      <c r="B18" s="33"/>
      <c r="C18" s="7" t="s">
        <v>173</v>
      </c>
      <c r="D18" s="23" t="s">
        <v>174</v>
      </c>
      <c r="E18" s="9">
        <v>3030000</v>
      </c>
      <c r="F18" s="9">
        <v>0</v>
      </c>
      <c r="G18" s="9">
        <v>0</v>
      </c>
      <c r="H18" s="10">
        <v>1</v>
      </c>
      <c r="I18" s="10">
        <v>1</v>
      </c>
    </row>
    <row r="19" spans="1:9" ht="15" customHeight="1" x14ac:dyDescent="0.25">
      <c r="A19" s="33"/>
      <c r="B19" s="33"/>
      <c r="C19" s="7" t="s">
        <v>177</v>
      </c>
      <c r="D19" s="23" t="s">
        <v>218</v>
      </c>
      <c r="E19" s="9">
        <v>1788000</v>
      </c>
      <c r="F19" s="9">
        <v>0</v>
      </c>
      <c r="G19" s="9">
        <v>0</v>
      </c>
      <c r="H19" s="10">
        <v>1</v>
      </c>
      <c r="I19" s="10">
        <v>1</v>
      </c>
    </row>
    <row r="20" spans="1:9" ht="15" customHeight="1" x14ac:dyDescent="0.25">
      <c r="A20" s="33"/>
      <c r="B20" s="33"/>
      <c r="C20" s="7" t="s">
        <v>221</v>
      </c>
      <c r="D20" s="23" t="s">
        <v>222</v>
      </c>
      <c r="E20" s="9">
        <v>260000</v>
      </c>
      <c r="F20" s="9">
        <v>0</v>
      </c>
      <c r="G20" s="9">
        <v>0</v>
      </c>
      <c r="H20" s="10">
        <v>1</v>
      </c>
      <c r="I20" s="10">
        <v>1</v>
      </c>
    </row>
    <row r="21" spans="1:9" ht="15" customHeight="1" x14ac:dyDescent="0.25">
      <c r="A21" s="33"/>
      <c r="B21" s="33"/>
      <c r="C21" s="7" t="s">
        <v>220</v>
      </c>
      <c r="D21" s="23" t="s">
        <v>219</v>
      </c>
      <c r="E21" s="9">
        <v>2891000</v>
      </c>
      <c r="F21" s="9">
        <v>0</v>
      </c>
      <c r="G21" s="9">
        <v>0</v>
      </c>
      <c r="H21" s="10">
        <v>1</v>
      </c>
      <c r="I21" s="10">
        <v>1</v>
      </c>
    </row>
    <row r="22" spans="1:9" ht="15" customHeight="1" x14ac:dyDescent="0.25">
      <c r="A22" s="33"/>
      <c r="B22" s="33"/>
      <c r="C22" s="7" t="s">
        <v>235</v>
      </c>
      <c r="D22" s="23" t="s">
        <v>236</v>
      </c>
      <c r="E22" s="9">
        <v>50000</v>
      </c>
      <c r="F22" s="9">
        <v>50000</v>
      </c>
      <c r="G22" s="9">
        <v>0</v>
      </c>
      <c r="H22" s="10">
        <v>1</v>
      </c>
      <c r="I22" s="10">
        <v>1</v>
      </c>
    </row>
    <row r="23" spans="1:9" s="6" customFormat="1" ht="17.25" customHeight="1" x14ac:dyDescent="0.25">
      <c r="A23" s="33"/>
      <c r="B23" s="34" t="s">
        <v>11</v>
      </c>
      <c r="C23" s="3">
        <v>1010</v>
      </c>
      <c r="D23" s="24" t="s">
        <v>119</v>
      </c>
      <c r="E23" s="4">
        <f>E24</f>
        <v>285000</v>
      </c>
      <c r="F23" s="4">
        <f t="shared" ref="F23" si="7">F24</f>
        <v>285000</v>
      </c>
      <c r="G23" s="4">
        <f t="shared" ref="G23" si="8">G24</f>
        <v>285000</v>
      </c>
      <c r="H23" s="5"/>
      <c r="I23" s="5"/>
    </row>
    <row r="24" spans="1:9" ht="15" customHeight="1" x14ac:dyDescent="0.25">
      <c r="A24" s="33"/>
      <c r="B24" s="34"/>
      <c r="C24" s="7" t="s">
        <v>120</v>
      </c>
      <c r="D24" s="23" t="s">
        <v>121</v>
      </c>
      <c r="E24" s="9">
        <v>285000</v>
      </c>
      <c r="F24" s="9">
        <v>285000</v>
      </c>
      <c r="G24" s="9">
        <v>285000</v>
      </c>
      <c r="H24" s="10">
        <v>1</v>
      </c>
      <c r="I24" s="10">
        <v>1</v>
      </c>
    </row>
    <row r="25" spans="1:9" ht="17.25" customHeight="1" x14ac:dyDescent="0.25">
      <c r="A25" s="33"/>
      <c r="B25" s="34"/>
      <c r="C25" s="3">
        <v>1011</v>
      </c>
      <c r="D25" s="24" t="s">
        <v>134</v>
      </c>
      <c r="E25" s="4">
        <f>E26</f>
        <v>500000</v>
      </c>
      <c r="F25" s="4">
        <f t="shared" ref="F25" si="9">F26</f>
        <v>500000</v>
      </c>
      <c r="G25" s="4">
        <f t="shared" ref="G25" si="10">G26</f>
        <v>500000</v>
      </c>
      <c r="H25" s="5"/>
      <c r="I25" s="5"/>
    </row>
    <row r="26" spans="1:9" ht="15" customHeight="1" x14ac:dyDescent="0.25">
      <c r="A26" s="33"/>
      <c r="B26" s="34"/>
      <c r="C26" s="7" t="s">
        <v>135</v>
      </c>
      <c r="D26" s="23" t="s">
        <v>136</v>
      </c>
      <c r="E26" s="9">
        <v>500000</v>
      </c>
      <c r="F26" s="9">
        <v>500000</v>
      </c>
      <c r="G26" s="9">
        <v>500000</v>
      </c>
      <c r="H26" s="10">
        <v>1</v>
      </c>
      <c r="I26" s="10">
        <v>1</v>
      </c>
    </row>
    <row r="27" spans="1:9" ht="17.25" customHeight="1" x14ac:dyDescent="0.25">
      <c r="A27" s="33"/>
      <c r="B27" s="34"/>
      <c r="C27" s="3">
        <v>1014</v>
      </c>
      <c r="D27" s="24" t="s">
        <v>157</v>
      </c>
      <c r="E27" s="4">
        <f>SUM(E28:E28)</f>
        <v>300000</v>
      </c>
      <c r="F27" s="4">
        <f>SUM(F28:F28)</f>
        <v>0</v>
      </c>
      <c r="G27" s="4">
        <f>SUM(G28:G28)</f>
        <v>0</v>
      </c>
      <c r="H27" s="5"/>
      <c r="I27" s="5"/>
    </row>
    <row r="28" spans="1:9" ht="15" customHeight="1" x14ac:dyDescent="0.25">
      <c r="A28" s="33"/>
      <c r="B28" s="34"/>
      <c r="C28" s="11" t="s">
        <v>175</v>
      </c>
      <c r="D28" s="25" t="s">
        <v>176</v>
      </c>
      <c r="E28" s="12">
        <v>300000</v>
      </c>
      <c r="F28" s="12">
        <v>0</v>
      </c>
      <c r="G28" s="12">
        <v>0</v>
      </c>
      <c r="H28" s="13">
        <v>1</v>
      </c>
      <c r="I28" s="13">
        <v>1</v>
      </c>
    </row>
    <row r="29" spans="1:9" s="6" customFormat="1" ht="23.25" customHeight="1" x14ac:dyDescent="0.25">
      <c r="A29" s="33"/>
      <c r="B29" s="33" t="s">
        <v>12</v>
      </c>
      <c r="C29" s="3">
        <v>1004</v>
      </c>
      <c r="D29" s="24" t="s">
        <v>18</v>
      </c>
      <c r="E29" s="4">
        <f>E30</f>
        <v>3010000</v>
      </c>
      <c r="F29" s="4">
        <f t="shared" ref="F29" si="11">F30</f>
        <v>1540000</v>
      </c>
      <c r="G29" s="4">
        <f t="shared" ref="G29" si="12">G30</f>
        <v>285000</v>
      </c>
      <c r="H29" s="5"/>
      <c r="I29" s="5"/>
    </row>
    <row r="30" spans="1:9" ht="15" customHeight="1" x14ac:dyDescent="0.25">
      <c r="A30" s="33"/>
      <c r="B30" s="33"/>
      <c r="C30" s="7" t="s">
        <v>46</v>
      </c>
      <c r="D30" s="23" t="s">
        <v>47</v>
      </c>
      <c r="E30" s="9">
        <v>3010000</v>
      </c>
      <c r="F30" s="9">
        <v>1540000</v>
      </c>
      <c r="G30" s="9">
        <v>285000</v>
      </c>
      <c r="H30" s="10">
        <v>1</v>
      </c>
      <c r="I30" s="10">
        <v>1</v>
      </c>
    </row>
    <row r="31" spans="1:9" ht="21" customHeight="1" x14ac:dyDescent="0.25">
      <c r="A31" s="33"/>
      <c r="B31" s="33"/>
      <c r="C31" s="3">
        <v>1012</v>
      </c>
      <c r="D31" s="24" t="s">
        <v>139</v>
      </c>
      <c r="E31" s="4">
        <f>E32</f>
        <v>190000</v>
      </c>
      <c r="F31" s="4">
        <f t="shared" ref="F31" si="13">F32</f>
        <v>190000</v>
      </c>
      <c r="G31" s="4">
        <f t="shared" ref="G31" si="14">G32</f>
        <v>190000</v>
      </c>
      <c r="H31" s="5"/>
      <c r="I31" s="5"/>
    </row>
    <row r="32" spans="1:9" ht="15" customHeight="1" x14ac:dyDescent="0.25">
      <c r="A32" s="33"/>
      <c r="B32" s="33"/>
      <c r="C32" s="7" t="s">
        <v>140</v>
      </c>
      <c r="D32" s="23" t="s">
        <v>141</v>
      </c>
      <c r="E32" s="9">
        <v>190000</v>
      </c>
      <c r="F32" s="9">
        <v>190000</v>
      </c>
      <c r="G32" s="9">
        <v>190000</v>
      </c>
      <c r="H32" s="10">
        <v>1</v>
      </c>
      <c r="I32" s="10">
        <v>1</v>
      </c>
    </row>
    <row r="33" spans="1:9" ht="6" customHeight="1" x14ac:dyDescent="0.25">
      <c r="A33" s="33"/>
      <c r="B33" s="33"/>
      <c r="C33" s="7"/>
      <c r="D33" s="8"/>
      <c r="E33" s="9"/>
      <c r="F33" s="9"/>
      <c r="G33" s="9"/>
      <c r="H33" s="14"/>
      <c r="I33" s="14"/>
    </row>
    <row r="34" spans="1:9" ht="24.75" customHeight="1" x14ac:dyDescent="0.25">
      <c r="A34" s="26" t="s">
        <v>205</v>
      </c>
      <c r="B34" s="27"/>
      <c r="C34" s="27"/>
      <c r="D34" s="28"/>
      <c r="E34" s="15">
        <f>E31+E29+E27+E25+E23+E16+E13+E11+E7+E5</f>
        <v>15359000</v>
      </c>
      <c r="F34" s="15">
        <f>F31+F29+F27+F25+F23+F16+F13+F11+F7+F5</f>
        <v>5820000</v>
      </c>
      <c r="G34" s="15">
        <f>G31+G29+G27+G25+G23+G16+G13+G11+G7+G5</f>
        <v>5515000</v>
      </c>
      <c r="H34" s="16"/>
      <c r="I34" s="16"/>
    </row>
    <row r="35" spans="1:9" s="17" customFormat="1" ht="9" customHeight="1" x14ac:dyDescent="0.25">
      <c r="A35" s="29"/>
      <c r="B35" s="30"/>
      <c r="C35" s="30"/>
      <c r="D35" s="30"/>
      <c r="E35" s="30"/>
      <c r="F35" s="30"/>
      <c r="G35" s="30"/>
      <c r="H35" s="30"/>
      <c r="I35" s="31"/>
    </row>
    <row r="36" spans="1:9" s="6" customFormat="1" ht="15" customHeight="1" x14ac:dyDescent="0.25">
      <c r="A36" s="43" t="s">
        <v>244</v>
      </c>
      <c r="B36" s="33" t="s">
        <v>16</v>
      </c>
      <c r="C36" s="3">
        <v>1004</v>
      </c>
      <c r="D36" s="24" t="s">
        <v>18</v>
      </c>
      <c r="E36" s="4">
        <f>SUM(E37:E50)</f>
        <v>16403000</v>
      </c>
      <c r="F36" s="4">
        <f>SUM(F37:F50)</f>
        <v>12755000</v>
      </c>
      <c r="G36" s="4">
        <f>SUM(G37:G50)</f>
        <v>13755000</v>
      </c>
      <c r="H36" s="18"/>
      <c r="I36" s="18"/>
    </row>
    <row r="37" spans="1:9" ht="15" customHeight="1" x14ac:dyDescent="0.25">
      <c r="A37" s="43"/>
      <c r="B37" s="33"/>
      <c r="C37" s="7" t="s">
        <v>21</v>
      </c>
      <c r="D37" s="23" t="s">
        <v>22</v>
      </c>
      <c r="E37" s="9">
        <v>2500000</v>
      </c>
      <c r="F37" s="9">
        <v>1000000</v>
      </c>
      <c r="G37" s="9">
        <v>1000000</v>
      </c>
      <c r="H37" s="10">
        <v>1</v>
      </c>
      <c r="I37" s="10">
        <v>1</v>
      </c>
    </row>
    <row r="38" spans="1:9" s="6" customFormat="1" ht="15" customHeight="1" x14ac:dyDescent="0.25">
      <c r="A38" s="43"/>
      <c r="B38" s="33"/>
      <c r="C38" s="7" t="s">
        <v>23</v>
      </c>
      <c r="D38" s="23" t="s">
        <v>24</v>
      </c>
      <c r="E38" s="9">
        <v>2980000</v>
      </c>
      <c r="F38" s="9">
        <v>2980000</v>
      </c>
      <c r="G38" s="9">
        <v>2980000</v>
      </c>
      <c r="H38" s="10">
        <v>1</v>
      </c>
      <c r="I38" s="10">
        <v>1</v>
      </c>
    </row>
    <row r="39" spans="1:9" ht="15" customHeight="1" x14ac:dyDescent="0.25">
      <c r="A39" s="43"/>
      <c r="B39" s="33"/>
      <c r="C39" s="7" t="s">
        <v>25</v>
      </c>
      <c r="D39" s="23" t="s">
        <v>26</v>
      </c>
      <c r="E39" s="9">
        <v>150000</v>
      </c>
      <c r="F39" s="9">
        <v>150000</v>
      </c>
      <c r="G39" s="9">
        <v>150000</v>
      </c>
      <c r="H39" s="10">
        <v>1</v>
      </c>
      <c r="I39" s="10">
        <v>1</v>
      </c>
    </row>
    <row r="40" spans="1:9" ht="15" customHeight="1" x14ac:dyDescent="0.25">
      <c r="A40" s="43"/>
      <c r="B40" s="33"/>
      <c r="C40" s="7" t="s">
        <v>27</v>
      </c>
      <c r="D40" s="23" t="s">
        <v>28</v>
      </c>
      <c r="E40" s="9">
        <v>1100000</v>
      </c>
      <c r="F40" s="9">
        <v>1100000</v>
      </c>
      <c r="G40" s="9">
        <v>1100000</v>
      </c>
      <c r="H40" s="10">
        <v>1</v>
      </c>
      <c r="I40" s="10">
        <v>1</v>
      </c>
    </row>
    <row r="41" spans="1:9" ht="15" customHeight="1" x14ac:dyDescent="0.25">
      <c r="A41" s="43"/>
      <c r="B41" s="33"/>
      <c r="C41" s="7" t="s">
        <v>29</v>
      </c>
      <c r="D41" s="23" t="s">
        <v>30</v>
      </c>
      <c r="E41" s="9">
        <v>305000</v>
      </c>
      <c r="F41" s="9">
        <v>305000</v>
      </c>
      <c r="G41" s="9">
        <v>305000</v>
      </c>
      <c r="H41" s="10">
        <v>1</v>
      </c>
      <c r="I41" s="10">
        <v>1</v>
      </c>
    </row>
    <row r="42" spans="1:9" ht="15" customHeight="1" x14ac:dyDescent="0.25">
      <c r="A42" s="43"/>
      <c r="B42" s="33"/>
      <c r="C42" s="7" t="s">
        <v>35</v>
      </c>
      <c r="D42" s="23" t="s">
        <v>36</v>
      </c>
      <c r="E42" s="9">
        <v>5952000</v>
      </c>
      <c r="F42" s="9">
        <v>4000000</v>
      </c>
      <c r="G42" s="9">
        <v>4000000</v>
      </c>
      <c r="H42" s="10">
        <v>1</v>
      </c>
      <c r="I42" s="10">
        <v>1</v>
      </c>
    </row>
    <row r="43" spans="1:9" ht="15" customHeight="1" x14ac:dyDescent="0.25">
      <c r="A43" s="43"/>
      <c r="B43" s="33"/>
      <c r="C43" s="7" t="s">
        <v>37</v>
      </c>
      <c r="D43" s="23" t="s">
        <v>38</v>
      </c>
      <c r="E43" s="9">
        <v>0</v>
      </c>
      <c r="F43" s="9">
        <v>887000</v>
      </c>
      <c r="G43" s="9">
        <v>887000</v>
      </c>
      <c r="H43" s="10">
        <v>1</v>
      </c>
      <c r="I43" s="10">
        <v>1</v>
      </c>
    </row>
    <row r="44" spans="1:9" ht="15" customHeight="1" x14ac:dyDescent="0.25">
      <c r="A44" s="43"/>
      <c r="B44" s="33"/>
      <c r="C44" s="7" t="s">
        <v>39</v>
      </c>
      <c r="D44" s="23" t="s">
        <v>40</v>
      </c>
      <c r="E44" s="9">
        <v>0</v>
      </c>
      <c r="F44" s="9">
        <v>433000</v>
      </c>
      <c r="G44" s="9">
        <v>433000</v>
      </c>
      <c r="H44" s="10">
        <v>1</v>
      </c>
      <c r="I44" s="10">
        <v>1</v>
      </c>
    </row>
    <row r="45" spans="1:9" ht="15" customHeight="1" x14ac:dyDescent="0.25">
      <c r="A45" s="43"/>
      <c r="B45" s="33"/>
      <c r="C45" s="7" t="s">
        <v>41</v>
      </c>
      <c r="D45" s="23" t="s">
        <v>42</v>
      </c>
      <c r="E45" s="9">
        <v>340000</v>
      </c>
      <c r="F45" s="9">
        <v>340000</v>
      </c>
      <c r="G45" s="9">
        <v>340000</v>
      </c>
      <c r="H45" s="10">
        <v>1</v>
      </c>
      <c r="I45" s="10">
        <v>1</v>
      </c>
    </row>
    <row r="46" spans="1:9" ht="15" customHeight="1" x14ac:dyDescent="0.25">
      <c r="A46" s="43"/>
      <c r="B46" s="33"/>
      <c r="C46" s="7" t="s">
        <v>43</v>
      </c>
      <c r="D46" s="23" t="s">
        <v>223</v>
      </c>
      <c r="E46" s="9">
        <v>165000</v>
      </c>
      <c r="F46" s="9">
        <v>145000</v>
      </c>
      <c r="G46" s="9">
        <v>145000</v>
      </c>
      <c r="H46" s="10">
        <v>1</v>
      </c>
      <c r="I46" s="10">
        <v>1</v>
      </c>
    </row>
    <row r="47" spans="1:9" ht="15" customHeight="1" x14ac:dyDescent="0.25">
      <c r="A47" s="43"/>
      <c r="B47" s="33"/>
      <c r="C47" s="7" t="s">
        <v>44</v>
      </c>
      <c r="D47" s="23" t="s">
        <v>45</v>
      </c>
      <c r="E47" s="9">
        <v>415000</v>
      </c>
      <c r="F47" s="9">
        <v>415000</v>
      </c>
      <c r="G47" s="9">
        <v>415000</v>
      </c>
      <c r="H47" s="10">
        <v>1</v>
      </c>
      <c r="I47" s="10">
        <v>1</v>
      </c>
    </row>
    <row r="48" spans="1:9" ht="15" customHeight="1" x14ac:dyDescent="0.25">
      <c r="A48" s="43"/>
      <c r="B48" s="33"/>
      <c r="C48" s="7" t="s">
        <v>48</v>
      </c>
      <c r="D48" s="23" t="s">
        <v>49</v>
      </c>
      <c r="E48" s="9">
        <v>0</v>
      </c>
      <c r="F48" s="9">
        <v>0</v>
      </c>
      <c r="G48" s="9">
        <v>1000000</v>
      </c>
      <c r="H48" s="10">
        <v>1</v>
      </c>
      <c r="I48" s="10">
        <v>1</v>
      </c>
    </row>
    <row r="49" spans="1:9" ht="15" customHeight="1" x14ac:dyDescent="0.25">
      <c r="A49" s="43"/>
      <c r="B49" s="33"/>
      <c r="C49" s="7" t="s">
        <v>52</v>
      </c>
      <c r="D49" s="23" t="s">
        <v>53</v>
      </c>
      <c r="E49" s="9">
        <v>1336000</v>
      </c>
      <c r="F49" s="9">
        <v>1000000</v>
      </c>
      <c r="G49" s="9">
        <v>1000000</v>
      </c>
      <c r="H49" s="10">
        <v>1</v>
      </c>
      <c r="I49" s="10">
        <v>1</v>
      </c>
    </row>
    <row r="50" spans="1:9" ht="15" customHeight="1" x14ac:dyDescent="0.25">
      <c r="A50" s="43"/>
      <c r="B50" s="33"/>
      <c r="C50" s="19" t="s">
        <v>54</v>
      </c>
      <c r="D50" s="23" t="s">
        <v>55</v>
      </c>
      <c r="E50" s="9">
        <v>1160000</v>
      </c>
      <c r="F50" s="9">
        <v>0</v>
      </c>
      <c r="G50" s="9">
        <v>0</v>
      </c>
      <c r="H50" s="10">
        <v>1</v>
      </c>
      <c r="I50" s="10">
        <v>1</v>
      </c>
    </row>
    <row r="51" spans="1:9" ht="17.25" customHeight="1" x14ac:dyDescent="0.25">
      <c r="A51" s="43"/>
      <c r="B51" s="33"/>
      <c r="C51" s="3">
        <v>1005</v>
      </c>
      <c r="D51" s="24" t="s">
        <v>56</v>
      </c>
      <c r="E51" s="4">
        <f>E52</f>
        <v>100000</v>
      </c>
      <c r="F51" s="4">
        <f t="shared" ref="F51:G51" si="15">F52</f>
        <v>100000</v>
      </c>
      <c r="G51" s="4">
        <f t="shared" si="15"/>
        <v>100000</v>
      </c>
      <c r="H51" s="5"/>
      <c r="I51" s="5"/>
    </row>
    <row r="52" spans="1:9" ht="17.25" customHeight="1" x14ac:dyDescent="0.25">
      <c r="A52" s="43"/>
      <c r="B52" s="33"/>
      <c r="C52" s="19" t="s">
        <v>59</v>
      </c>
      <c r="D52" s="23" t="s">
        <v>60</v>
      </c>
      <c r="E52" s="9">
        <v>100000</v>
      </c>
      <c r="F52" s="12">
        <v>100000</v>
      </c>
      <c r="G52" s="12">
        <v>100000</v>
      </c>
      <c r="H52" s="10">
        <v>1</v>
      </c>
      <c r="I52" s="10">
        <v>1</v>
      </c>
    </row>
    <row r="53" spans="1:9" ht="17.25" customHeight="1" x14ac:dyDescent="0.25">
      <c r="A53" s="43"/>
      <c r="B53" s="33"/>
      <c r="C53" s="3">
        <v>1011</v>
      </c>
      <c r="D53" s="24" t="s">
        <v>134</v>
      </c>
      <c r="E53" s="4">
        <f>E54</f>
        <v>850000</v>
      </c>
      <c r="F53" s="4">
        <f t="shared" ref="F53" si="16">F54</f>
        <v>900000</v>
      </c>
      <c r="G53" s="4">
        <f t="shared" ref="G53" si="17">G54</f>
        <v>900000</v>
      </c>
      <c r="H53" s="5"/>
      <c r="I53" s="5"/>
    </row>
    <row r="54" spans="1:9" ht="17.25" customHeight="1" x14ac:dyDescent="0.25">
      <c r="A54" s="43"/>
      <c r="B54" s="33"/>
      <c r="C54" s="19" t="s">
        <v>137</v>
      </c>
      <c r="D54" s="23" t="s">
        <v>138</v>
      </c>
      <c r="E54" s="9">
        <v>850000</v>
      </c>
      <c r="F54" s="9">
        <v>900000</v>
      </c>
      <c r="G54" s="9">
        <v>900000</v>
      </c>
      <c r="H54" s="10">
        <v>1</v>
      </c>
      <c r="I54" s="10">
        <v>1</v>
      </c>
    </row>
    <row r="55" spans="1:9" ht="17.25" customHeight="1" x14ac:dyDescent="0.25">
      <c r="A55" s="43"/>
      <c r="B55" s="33"/>
      <c r="C55" s="3">
        <v>1013</v>
      </c>
      <c r="D55" s="24" t="s">
        <v>150</v>
      </c>
      <c r="E55" s="4">
        <f>E56+E57+E58</f>
        <v>550000</v>
      </c>
      <c r="F55" s="4">
        <f t="shared" ref="F55:G55" si="18">F56+F57+F58</f>
        <v>660000</v>
      </c>
      <c r="G55" s="4">
        <f t="shared" si="18"/>
        <v>660000</v>
      </c>
      <c r="H55" s="5"/>
      <c r="I55" s="5"/>
    </row>
    <row r="56" spans="1:9" ht="15" customHeight="1" x14ac:dyDescent="0.25">
      <c r="A56" s="43"/>
      <c r="B56" s="33"/>
      <c r="C56" s="19" t="s">
        <v>151</v>
      </c>
      <c r="D56" s="23" t="s">
        <v>152</v>
      </c>
      <c r="E56" s="9">
        <v>50000</v>
      </c>
      <c r="F56" s="9">
        <v>80000</v>
      </c>
      <c r="G56" s="9">
        <v>80000</v>
      </c>
      <c r="H56" s="10">
        <v>1</v>
      </c>
      <c r="I56" s="10">
        <v>1</v>
      </c>
    </row>
    <row r="57" spans="1:9" ht="15" customHeight="1" x14ac:dyDescent="0.25">
      <c r="A57" s="43"/>
      <c r="B57" s="33"/>
      <c r="C57" s="19" t="s">
        <v>153</v>
      </c>
      <c r="D57" s="23" t="s">
        <v>154</v>
      </c>
      <c r="E57" s="9">
        <v>200000</v>
      </c>
      <c r="F57" s="9">
        <v>280000</v>
      </c>
      <c r="G57" s="9">
        <v>280000</v>
      </c>
      <c r="H57" s="10">
        <v>1</v>
      </c>
      <c r="I57" s="10">
        <v>1</v>
      </c>
    </row>
    <row r="58" spans="1:9" ht="15" customHeight="1" x14ac:dyDescent="0.25">
      <c r="A58" s="43"/>
      <c r="B58" s="33"/>
      <c r="C58" s="19" t="s">
        <v>155</v>
      </c>
      <c r="D58" s="23" t="s">
        <v>156</v>
      </c>
      <c r="E58" s="9">
        <v>300000</v>
      </c>
      <c r="F58" s="9">
        <v>300000</v>
      </c>
      <c r="G58" s="9">
        <v>300000</v>
      </c>
      <c r="H58" s="10">
        <v>1</v>
      </c>
      <c r="I58" s="10">
        <v>1</v>
      </c>
    </row>
    <row r="59" spans="1:9" s="6" customFormat="1" ht="17.25" customHeight="1" x14ac:dyDescent="0.25">
      <c r="A59" s="43"/>
      <c r="B59" s="33" t="s">
        <v>17</v>
      </c>
      <c r="C59" s="3">
        <v>1007</v>
      </c>
      <c r="D59" s="24" t="s">
        <v>76</v>
      </c>
      <c r="E59" s="4">
        <f>SUM(E60:E62)</f>
        <v>1247000</v>
      </c>
      <c r="F59" s="4">
        <f>SUM(F60:F62)</f>
        <v>3008000</v>
      </c>
      <c r="G59" s="4">
        <f>SUM(G60:G62)</f>
        <v>420000</v>
      </c>
      <c r="H59" s="5"/>
      <c r="I59" s="5"/>
    </row>
    <row r="60" spans="1:9" ht="17.25" customHeight="1" x14ac:dyDescent="0.25">
      <c r="A60" s="43"/>
      <c r="B60" s="33"/>
      <c r="C60" s="19" t="s">
        <v>77</v>
      </c>
      <c r="D60" s="23" t="s">
        <v>78</v>
      </c>
      <c r="E60" s="9">
        <v>370000</v>
      </c>
      <c r="F60" s="9">
        <v>370000</v>
      </c>
      <c r="G60" s="9">
        <v>370000</v>
      </c>
      <c r="H60" s="10">
        <v>1</v>
      </c>
      <c r="I60" s="10">
        <v>1</v>
      </c>
    </row>
    <row r="61" spans="1:9" x14ac:dyDescent="0.25">
      <c r="A61" s="43"/>
      <c r="B61" s="33"/>
      <c r="C61" s="19" t="s">
        <v>79</v>
      </c>
      <c r="D61" s="23" t="s">
        <v>80</v>
      </c>
      <c r="E61" s="9">
        <v>50000</v>
      </c>
      <c r="F61" s="9">
        <v>50000</v>
      </c>
      <c r="G61" s="9">
        <v>50000</v>
      </c>
      <c r="H61" s="10">
        <v>1</v>
      </c>
      <c r="I61" s="10">
        <v>1</v>
      </c>
    </row>
    <row r="62" spans="1:9" ht="17.25" customHeight="1" x14ac:dyDescent="0.25">
      <c r="A62" s="43"/>
      <c r="B62" s="33"/>
      <c r="C62" s="19" t="s">
        <v>81</v>
      </c>
      <c r="D62" s="23" t="s">
        <v>82</v>
      </c>
      <c r="E62" s="9">
        <v>827000</v>
      </c>
      <c r="F62" s="9">
        <v>2588000</v>
      </c>
      <c r="G62" s="9">
        <v>0</v>
      </c>
      <c r="H62" s="10">
        <v>1</v>
      </c>
      <c r="I62" s="10">
        <v>1</v>
      </c>
    </row>
    <row r="63" spans="1:9" ht="15" customHeight="1" x14ac:dyDescent="0.25">
      <c r="A63" s="43"/>
      <c r="B63" s="33"/>
      <c r="C63" s="3">
        <v>1008</v>
      </c>
      <c r="D63" s="24" t="s">
        <v>83</v>
      </c>
      <c r="E63" s="4">
        <f>SUM(E64:E68)</f>
        <v>2327000</v>
      </c>
      <c r="F63" s="4">
        <f t="shared" ref="F63:G63" si="19">SUM(F64:F68)</f>
        <v>2327000</v>
      </c>
      <c r="G63" s="4">
        <f t="shared" si="19"/>
        <v>2327000</v>
      </c>
      <c r="H63" s="5"/>
      <c r="I63" s="5"/>
    </row>
    <row r="64" spans="1:9" ht="15" customHeight="1" x14ac:dyDescent="0.25">
      <c r="A64" s="43"/>
      <c r="B64" s="33"/>
      <c r="C64" s="19" t="s">
        <v>84</v>
      </c>
      <c r="D64" s="23" t="s">
        <v>85</v>
      </c>
      <c r="E64" s="9">
        <v>990000</v>
      </c>
      <c r="F64" s="9">
        <v>990000</v>
      </c>
      <c r="G64" s="9">
        <v>990000</v>
      </c>
      <c r="H64" s="10">
        <v>1</v>
      </c>
      <c r="I64" s="10">
        <v>1</v>
      </c>
    </row>
    <row r="65" spans="1:9" ht="15" customHeight="1" x14ac:dyDescent="0.25">
      <c r="A65" s="43"/>
      <c r="B65" s="33"/>
      <c r="C65" s="19" t="s">
        <v>86</v>
      </c>
      <c r="D65" s="23" t="s">
        <v>87</v>
      </c>
      <c r="E65" s="9">
        <v>90000</v>
      </c>
      <c r="F65" s="9">
        <v>90000</v>
      </c>
      <c r="G65" s="9">
        <v>90000</v>
      </c>
      <c r="H65" s="10">
        <v>1</v>
      </c>
      <c r="I65" s="10">
        <v>1</v>
      </c>
    </row>
    <row r="66" spans="1:9" ht="15" customHeight="1" x14ac:dyDescent="0.25">
      <c r="A66" s="43"/>
      <c r="B66" s="33"/>
      <c r="C66" s="19" t="s">
        <v>88</v>
      </c>
      <c r="D66" s="23" t="s">
        <v>89</v>
      </c>
      <c r="E66" s="9">
        <v>1030000</v>
      </c>
      <c r="F66" s="9">
        <v>1030000</v>
      </c>
      <c r="G66" s="9">
        <v>1030000</v>
      </c>
      <c r="H66" s="10">
        <v>1</v>
      </c>
      <c r="I66" s="10">
        <v>1</v>
      </c>
    </row>
    <row r="67" spans="1:9" ht="15" customHeight="1" x14ac:dyDescent="0.25">
      <c r="A67" s="43"/>
      <c r="B67" s="33"/>
      <c r="C67" s="19" t="s">
        <v>216</v>
      </c>
      <c r="D67" s="23" t="s">
        <v>215</v>
      </c>
      <c r="E67" s="9">
        <v>140000</v>
      </c>
      <c r="F67" s="9">
        <v>140000</v>
      </c>
      <c r="G67" s="9">
        <v>140000</v>
      </c>
      <c r="H67" s="10">
        <v>1</v>
      </c>
      <c r="I67" s="10">
        <v>1</v>
      </c>
    </row>
    <row r="68" spans="1:9" ht="15" customHeight="1" x14ac:dyDescent="0.25">
      <c r="A68" s="43"/>
      <c r="B68" s="33"/>
      <c r="C68" s="19" t="s">
        <v>90</v>
      </c>
      <c r="D68" s="23" t="s">
        <v>91</v>
      </c>
      <c r="E68" s="9">
        <v>77000</v>
      </c>
      <c r="F68" s="9">
        <v>77000</v>
      </c>
      <c r="G68" s="9">
        <v>77000</v>
      </c>
      <c r="H68" s="10">
        <v>1</v>
      </c>
      <c r="I68" s="10">
        <v>1</v>
      </c>
    </row>
    <row r="69" spans="1:9" ht="15" customHeight="1" x14ac:dyDescent="0.25">
      <c r="A69" s="43"/>
      <c r="B69" s="33"/>
      <c r="C69" s="3">
        <v>1009</v>
      </c>
      <c r="D69" s="24" t="s">
        <v>92</v>
      </c>
      <c r="E69" s="4">
        <f>SUM(E70:E76)</f>
        <v>3603500</v>
      </c>
      <c r="F69" s="4">
        <f t="shared" ref="F69:G69" si="20">SUM(F70:F76)</f>
        <v>3582500</v>
      </c>
      <c r="G69" s="4">
        <f t="shared" si="20"/>
        <v>3543500</v>
      </c>
      <c r="H69" s="5"/>
      <c r="I69" s="5"/>
    </row>
    <row r="70" spans="1:9" ht="15" customHeight="1" x14ac:dyDescent="0.25">
      <c r="A70" s="43"/>
      <c r="B70" s="33"/>
      <c r="C70" s="19" t="s">
        <v>93</v>
      </c>
      <c r="D70" s="23" t="s">
        <v>94</v>
      </c>
      <c r="E70" s="9">
        <v>1120000</v>
      </c>
      <c r="F70" s="9">
        <v>1120000</v>
      </c>
      <c r="G70" s="9">
        <v>1120000</v>
      </c>
      <c r="H70" s="10">
        <v>1</v>
      </c>
      <c r="I70" s="10">
        <v>1</v>
      </c>
    </row>
    <row r="71" spans="1:9" ht="15" customHeight="1" x14ac:dyDescent="0.25">
      <c r="A71" s="43"/>
      <c r="B71" s="33"/>
      <c r="C71" s="19" t="s">
        <v>95</v>
      </c>
      <c r="D71" s="23" t="s">
        <v>96</v>
      </c>
      <c r="E71" s="9">
        <v>350000</v>
      </c>
      <c r="F71" s="9">
        <v>350000</v>
      </c>
      <c r="G71" s="9">
        <v>350000</v>
      </c>
      <c r="H71" s="10">
        <v>1</v>
      </c>
      <c r="I71" s="10">
        <v>1</v>
      </c>
    </row>
    <row r="72" spans="1:9" ht="15" customHeight="1" x14ac:dyDescent="0.25">
      <c r="A72" s="43"/>
      <c r="B72" s="33"/>
      <c r="C72" s="19" t="s">
        <v>105</v>
      </c>
      <c r="D72" s="23" t="s">
        <v>106</v>
      </c>
      <c r="E72" s="9">
        <v>1836500</v>
      </c>
      <c r="F72" s="9">
        <v>1815500</v>
      </c>
      <c r="G72" s="9">
        <v>1776500</v>
      </c>
      <c r="H72" s="10">
        <v>1</v>
      </c>
      <c r="I72" s="10">
        <v>1</v>
      </c>
    </row>
    <row r="73" spans="1:9" ht="15" customHeight="1" x14ac:dyDescent="0.25">
      <c r="A73" s="43"/>
      <c r="B73" s="33"/>
      <c r="C73" s="19" t="s">
        <v>109</v>
      </c>
      <c r="D73" s="23" t="s">
        <v>110</v>
      </c>
      <c r="E73" s="9">
        <v>80000</v>
      </c>
      <c r="F73" s="9">
        <v>80000</v>
      </c>
      <c r="G73" s="9">
        <v>80000</v>
      </c>
      <c r="H73" s="10">
        <v>1</v>
      </c>
      <c r="I73" s="10">
        <v>1</v>
      </c>
    </row>
    <row r="74" spans="1:9" ht="15" customHeight="1" x14ac:dyDescent="0.25">
      <c r="A74" s="43"/>
      <c r="B74" s="33"/>
      <c r="C74" s="19" t="s">
        <v>111</v>
      </c>
      <c r="D74" s="23" t="s">
        <v>112</v>
      </c>
      <c r="E74" s="9">
        <v>25000</v>
      </c>
      <c r="F74" s="9">
        <v>25000</v>
      </c>
      <c r="G74" s="9">
        <v>25000</v>
      </c>
      <c r="H74" s="10">
        <v>1</v>
      </c>
      <c r="I74" s="10">
        <v>1</v>
      </c>
    </row>
    <row r="75" spans="1:9" ht="15" customHeight="1" x14ac:dyDescent="0.25">
      <c r="A75" s="43"/>
      <c r="B75" s="33"/>
      <c r="C75" s="19" t="s">
        <v>115</v>
      </c>
      <c r="D75" s="23" t="s">
        <v>116</v>
      </c>
      <c r="E75" s="9">
        <v>120000</v>
      </c>
      <c r="F75" s="9">
        <v>120000</v>
      </c>
      <c r="G75" s="9">
        <v>120000</v>
      </c>
      <c r="H75" s="10">
        <v>1</v>
      </c>
      <c r="I75" s="10">
        <v>1</v>
      </c>
    </row>
    <row r="76" spans="1:9" ht="15" customHeight="1" x14ac:dyDescent="0.25">
      <c r="A76" s="43"/>
      <c r="B76" s="33"/>
      <c r="C76" s="19" t="s">
        <v>117</v>
      </c>
      <c r="D76" s="23" t="s">
        <v>118</v>
      </c>
      <c r="E76" s="9">
        <v>72000</v>
      </c>
      <c r="F76" s="9">
        <v>72000</v>
      </c>
      <c r="G76" s="9">
        <v>72000</v>
      </c>
      <c r="H76" s="10">
        <v>1</v>
      </c>
      <c r="I76" s="10">
        <v>1</v>
      </c>
    </row>
    <row r="77" spans="1:9" ht="17.25" customHeight="1" x14ac:dyDescent="0.25">
      <c r="A77" s="43"/>
      <c r="B77" s="33"/>
      <c r="C77" s="3">
        <v>1014</v>
      </c>
      <c r="D77" s="24" t="s">
        <v>157</v>
      </c>
      <c r="E77" s="4">
        <f>SUM(E78:E80)</f>
        <v>200000</v>
      </c>
      <c r="F77" s="4">
        <f>SUM(F78:F80)</f>
        <v>3100000</v>
      </c>
      <c r="G77" s="4">
        <f>SUM(G78:G80)</f>
        <v>4100000</v>
      </c>
      <c r="H77" s="5"/>
      <c r="I77" s="5"/>
    </row>
    <row r="78" spans="1:9" x14ac:dyDescent="0.25">
      <c r="A78" s="43"/>
      <c r="B78" s="33"/>
      <c r="C78" s="19" t="s">
        <v>165</v>
      </c>
      <c r="D78" s="23" t="s">
        <v>166</v>
      </c>
      <c r="E78" s="9">
        <v>0</v>
      </c>
      <c r="F78" s="9">
        <v>3000000</v>
      </c>
      <c r="G78" s="9">
        <v>3000000</v>
      </c>
      <c r="H78" s="10">
        <v>1</v>
      </c>
      <c r="I78" s="10">
        <v>1</v>
      </c>
    </row>
    <row r="79" spans="1:9" x14ac:dyDescent="0.25">
      <c r="A79" s="43"/>
      <c r="B79" s="33"/>
      <c r="C79" s="19" t="s">
        <v>229</v>
      </c>
      <c r="D79" s="23" t="s">
        <v>230</v>
      </c>
      <c r="E79" s="9">
        <v>0</v>
      </c>
      <c r="F79" s="9">
        <v>0</v>
      </c>
      <c r="G79" s="9">
        <v>1000000</v>
      </c>
      <c r="H79" s="10">
        <v>1</v>
      </c>
      <c r="I79" s="10">
        <v>1</v>
      </c>
    </row>
    <row r="80" spans="1:9" x14ac:dyDescent="0.25">
      <c r="A80" s="43"/>
      <c r="B80" s="33"/>
      <c r="C80" s="11" t="s">
        <v>171</v>
      </c>
      <c r="D80" s="25" t="s">
        <v>172</v>
      </c>
      <c r="E80" s="12">
        <v>200000</v>
      </c>
      <c r="F80" s="12">
        <v>100000</v>
      </c>
      <c r="G80" s="12">
        <v>100000</v>
      </c>
      <c r="H80" s="13">
        <v>1</v>
      </c>
      <c r="I80" s="13">
        <v>1</v>
      </c>
    </row>
    <row r="81" spans="1:9" x14ac:dyDescent="0.25">
      <c r="A81" s="43"/>
      <c r="B81" s="33"/>
      <c r="C81" s="3">
        <v>4001</v>
      </c>
      <c r="D81" s="24" t="s">
        <v>193</v>
      </c>
      <c r="E81" s="4">
        <f>SUM(E82:E84)</f>
        <v>376500</v>
      </c>
      <c r="F81" s="4">
        <f t="shared" ref="F81:G81" si="21">SUM(F82:F84)</f>
        <v>154500</v>
      </c>
      <c r="G81" s="4">
        <f t="shared" si="21"/>
        <v>159500</v>
      </c>
      <c r="H81" s="5"/>
      <c r="I81" s="5"/>
    </row>
    <row r="82" spans="1:9" x14ac:dyDescent="0.25">
      <c r="A82" s="43"/>
      <c r="B82" s="33"/>
      <c r="C82" s="7" t="s">
        <v>195</v>
      </c>
      <c r="D82" s="23" t="s">
        <v>194</v>
      </c>
      <c r="E82" s="9">
        <v>49000</v>
      </c>
      <c r="F82" s="12">
        <v>40000</v>
      </c>
      <c r="G82" s="12">
        <v>40000</v>
      </c>
      <c r="H82" s="10">
        <v>1</v>
      </c>
      <c r="I82" s="10">
        <v>4</v>
      </c>
    </row>
    <row r="83" spans="1:9" x14ac:dyDescent="0.25">
      <c r="A83" s="43"/>
      <c r="B83" s="33"/>
      <c r="C83" s="7" t="s">
        <v>196</v>
      </c>
      <c r="D83" s="23" t="s">
        <v>197</v>
      </c>
      <c r="E83" s="9">
        <v>319500</v>
      </c>
      <c r="F83" s="12">
        <v>114500</v>
      </c>
      <c r="G83" s="12">
        <v>119500</v>
      </c>
      <c r="H83" s="10">
        <v>1</v>
      </c>
      <c r="I83" s="10">
        <v>4</v>
      </c>
    </row>
    <row r="84" spans="1:9" x14ac:dyDescent="0.25">
      <c r="A84" s="43"/>
      <c r="B84" s="33"/>
      <c r="C84" s="7" t="s">
        <v>198</v>
      </c>
      <c r="D84" s="23" t="s">
        <v>199</v>
      </c>
      <c r="E84" s="9">
        <v>8000</v>
      </c>
      <c r="F84" s="12">
        <v>0</v>
      </c>
      <c r="G84" s="12">
        <v>0</v>
      </c>
      <c r="H84" s="10">
        <v>1</v>
      </c>
      <c r="I84" s="10">
        <v>4</v>
      </c>
    </row>
    <row r="85" spans="1:9" ht="27" customHeight="1" x14ac:dyDescent="0.25">
      <c r="A85" s="26" t="s">
        <v>206</v>
      </c>
      <c r="B85" s="27"/>
      <c r="C85" s="27"/>
      <c r="D85" s="28"/>
      <c r="E85" s="15">
        <f>E36+E51+E53+E55+E59+E63+E69+E77+E81</f>
        <v>25657000</v>
      </c>
      <c r="F85" s="15">
        <f>F36+F51+F53+F55+F59+F63+F69+F77+F81</f>
        <v>26587000</v>
      </c>
      <c r="G85" s="15">
        <f>G36+G51+G53+G55+G59+G63+G69+G77+G81</f>
        <v>25965000</v>
      </c>
      <c r="H85" s="16"/>
      <c r="I85" s="16"/>
    </row>
    <row r="86" spans="1:9" s="17" customFormat="1" ht="13.5" customHeight="1" x14ac:dyDescent="0.25">
      <c r="A86" s="29"/>
      <c r="B86" s="30"/>
      <c r="C86" s="30"/>
      <c r="D86" s="30"/>
      <c r="E86" s="30"/>
      <c r="F86" s="30"/>
      <c r="G86" s="30"/>
      <c r="H86" s="30"/>
      <c r="I86" s="31"/>
    </row>
    <row r="87" spans="1:9" s="6" customFormat="1" ht="16.5" customHeight="1" x14ac:dyDescent="0.25">
      <c r="A87" s="33" t="s">
        <v>7</v>
      </c>
      <c r="B87" s="33" t="s">
        <v>13</v>
      </c>
      <c r="C87" s="3">
        <v>1005</v>
      </c>
      <c r="D87" s="24" t="s">
        <v>56</v>
      </c>
      <c r="E87" s="4">
        <f>SUM(E88:E90)</f>
        <v>365000</v>
      </c>
      <c r="F87" s="4">
        <f t="shared" ref="F87" si="22">SUM(F88:F90)</f>
        <v>1472400</v>
      </c>
      <c r="G87" s="4">
        <f t="shared" ref="G87" si="23">SUM(G88:G90)</f>
        <v>1447400</v>
      </c>
      <c r="H87" s="5"/>
      <c r="I87" s="5"/>
    </row>
    <row r="88" spans="1:9" s="6" customFormat="1" ht="16.5" customHeight="1" x14ac:dyDescent="0.25">
      <c r="A88" s="33"/>
      <c r="B88" s="33"/>
      <c r="C88" s="19" t="s">
        <v>57</v>
      </c>
      <c r="D88" s="23" t="s">
        <v>58</v>
      </c>
      <c r="E88" s="9">
        <v>100000</v>
      </c>
      <c r="F88" s="9">
        <v>100000</v>
      </c>
      <c r="G88" s="9">
        <v>100000</v>
      </c>
      <c r="H88" s="10">
        <v>1</v>
      </c>
      <c r="I88" s="10">
        <v>1</v>
      </c>
    </row>
    <row r="89" spans="1:9" s="6" customFormat="1" ht="16.5" customHeight="1" x14ac:dyDescent="0.25">
      <c r="A89" s="33"/>
      <c r="B89" s="33"/>
      <c r="C89" s="7" t="s">
        <v>61</v>
      </c>
      <c r="D89" s="23" t="s">
        <v>62</v>
      </c>
      <c r="E89" s="9">
        <v>100000</v>
      </c>
      <c r="F89" s="9">
        <v>100000</v>
      </c>
      <c r="G89" s="9">
        <v>100000</v>
      </c>
      <c r="H89" s="10">
        <v>1</v>
      </c>
      <c r="I89" s="10">
        <v>1</v>
      </c>
    </row>
    <row r="90" spans="1:9" s="6" customFormat="1" ht="30.75" customHeight="1" x14ac:dyDescent="0.25">
      <c r="A90" s="33"/>
      <c r="B90" s="33"/>
      <c r="C90" s="7" t="s">
        <v>63</v>
      </c>
      <c r="D90" s="23" t="s">
        <v>64</v>
      </c>
      <c r="E90" s="9">
        <v>165000</v>
      </c>
      <c r="F90" s="9">
        <v>1272400</v>
      </c>
      <c r="G90" s="9">
        <v>1247400</v>
      </c>
      <c r="H90" s="10">
        <v>1</v>
      </c>
      <c r="I90" s="10">
        <v>1</v>
      </c>
    </row>
    <row r="91" spans="1:9" s="6" customFormat="1" ht="16.5" customHeight="1" x14ac:dyDescent="0.25">
      <c r="A91" s="33"/>
      <c r="B91" s="33"/>
      <c r="C91" s="3">
        <v>1006</v>
      </c>
      <c r="D91" s="24" t="s">
        <v>65</v>
      </c>
      <c r="E91" s="4">
        <f>SUM(E92:E96)</f>
        <v>660000</v>
      </c>
      <c r="F91" s="4">
        <f>SUM(F92:F96)</f>
        <v>670000</v>
      </c>
      <c r="G91" s="4">
        <f>SUM(G92:G96)</f>
        <v>870000</v>
      </c>
      <c r="H91" s="5"/>
      <c r="I91" s="5"/>
    </row>
    <row r="92" spans="1:9" x14ac:dyDescent="0.25">
      <c r="A92" s="33"/>
      <c r="B92" s="33"/>
      <c r="C92" s="7" t="s">
        <v>66</v>
      </c>
      <c r="D92" s="23" t="s">
        <v>67</v>
      </c>
      <c r="E92" s="9">
        <v>350000</v>
      </c>
      <c r="F92" s="9">
        <v>350000</v>
      </c>
      <c r="G92" s="9">
        <v>350000</v>
      </c>
      <c r="H92" s="10">
        <v>1</v>
      </c>
      <c r="I92" s="10">
        <v>1</v>
      </c>
    </row>
    <row r="93" spans="1:9" s="6" customFormat="1" x14ac:dyDescent="0.25">
      <c r="A93" s="33"/>
      <c r="B93" s="33"/>
      <c r="C93" s="7" t="s">
        <v>68</v>
      </c>
      <c r="D93" s="23" t="s">
        <v>69</v>
      </c>
      <c r="E93" s="9">
        <v>20000</v>
      </c>
      <c r="F93" s="9">
        <v>20000</v>
      </c>
      <c r="G93" s="9">
        <v>20000</v>
      </c>
      <c r="H93" s="10">
        <v>1</v>
      </c>
      <c r="I93" s="10">
        <v>1</v>
      </c>
    </row>
    <row r="94" spans="1:9" x14ac:dyDescent="0.25">
      <c r="A94" s="33"/>
      <c r="B94" s="33"/>
      <c r="C94" s="7" t="s">
        <v>70</v>
      </c>
      <c r="D94" s="23" t="s">
        <v>71</v>
      </c>
      <c r="E94" s="9">
        <v>200000</v>
      </c>
      <c r="F94" s="12">
        <v>300000</v>
      </c>
      <c r="G94" s="12">
        <v>300000</v>
      </c>
      <c r="H94" s="10">
        <v>1</v>
      </c>
      <c r="I94" s="10">
        <v>1</v>
      </c>
    </row>
    <row r="95" spans="1:9" x14ac:dyDescent="0.25">
      <c r="A95" s="33"/>
      <c r="B95" s="33"/>
      <c r="C95" s="7" t="s">
        <v>72</v>
      </c>
      <c r="D95" s="23" t="s">
        <v>73</v>
      </c>
      <c r="E95" s="9">
        <v>90000</v>
      </c>
      <c r="F95" s="12">
        <v>0</v>
      </c>
      <c r="G95" s="12">
        <v>0</v>
      </c>
      <c r="H95" s="10">
        <v>1</v>
      </c>
      <c r="I95" s="10">
        <v>1</v>
      </c>
    </row>
    <row r="96" spans="1:9" x14ac:dyDescent="0.25">
      <c r="A96" s="33"/>
      <c r="B96" s="33"/>
      <c r="C96" s="7" t="s">
        <v>74</v>
      </c>
      <c r="D96" s="23" t="s">
        <v>75</v>
      </c>
      <c r="E96" s="9">
        <v>0</v>
      </c>
      <c r="F96" s="12">
        <v>0</v>
      </c>
      <c r="G96" s="12">
        <v>200000</v>
      </c>
      <c r="H96" s="10">
        <v>1</v>
      </c>
      <c r="I96" s="10">
        <v>1</v>
      </c>
    </row>
    <row r="97" spans="1:9" s="6" customFormat="1" x14ac:dyDescent="0.25">
      <c r="A97" s="33"/>
      <c r="B97" s="33" t="s">
        <v>14</v>
      </c>
      <c r="C97" s="3">
        <v>1009</v>
      </c>
      <c r="D97" s="24" t="s">
        <v>92</v>
      </c>
      <c r="E97" s="4">
        <f>SUM(E98:E104)</f>
        <v>1290000</v>
      </c>
      <c r="F97" s="4">
        <f t="shared" ref="F97:G97" si="24">SUM(F98:F104)</f>
        <v>1290000</v>
      </c>
      <c r="G97" s="4">
        <f t="shared" si="24"/>
        <v>1290000</v>
      </c>
      <c r="H97" s="5"/>
      <c r="I97" s="5"/>
    </row>
    <row r="98" spans="1:9" x14ac:dyDescent="0.25">
      <c r="A98" s="33"/>
      <c r="B98" s="33"/>
      <c r="C98" s="7" t="s">
        <v>97</v>
      </c>
      <c r="D98" s="23" t="s">
        <v>98</v>
      </c>
      <c r="E98" s="9">
        <v>560000</v>
      </c>
      <c r="F98" s="9">
        <v>560000</v>
      </c>
      <c r="G98" s="9">
        <v>560000</v>
      </c>
      <c r="H98" s="10">
        <v>1</v>
      </c>
      <c r="I98" s="10">
        <v>1</v>
      </c>
    </row>
    <row r="99" spans="1:9" x14ac:dyDescent="0.25">
      <c r="A99" s="33"/>
      <c r="B99" s="33"/>
      <c r="C99" s="7" t="s">
        <v>99</v>
      </c>
      <c r="D99" s="23" t="s">
        <v>100</v>
      </c>
      <c r="E99" s="9">
        <v>50000</v>
      </c>
      <c r="F99" s="9">
        <v>50000</v>
      </c>
      <c r="G99" s="9">
        <v>50000</v>
      </c>
      <c r="H99" s="10">
        <v>1</v>
      </c>
      <c r="I99" s="10">
        <v>1</v>
      </c>
    </row>
    <row r="100" spans="1:9" x14ac:dyDescent="0.25">
      <c r="A100" s="33"/>
      <c r="B100" s="33"/>
      <c r="C100" s="7" t="s">
        <v>224</v>
      </c>
      <c r="D100" s="23" t="s">
        <v>225</v>
      </c>
      <c r="E100" s="9">
        <v>42000</v>
      </c>
      <c r="F100" s="9">
        <v>42000</v>
      </c>
      <c r="G100" s="9">
        <v>42000</v>
      </c>
      <c r="H100" s="10">
        <v>1</v>
      </c>
      <c r="I100" s="10">
        <v>1</v>
      </c>
    </row>
    <row r="101" spans="1:9" x14ac:dyDescent="0.25">
      <c r="A101" s="33"/>
      <c r="B101" s="33"/>
      <c r="C101" s="7" t="s">
        <v>101</v>
      </c>
      <c r="D101" s="23" t="s">
        <v>102</v>
      </c>
      <c r="E101" s="9">
        <v>155000</v>
      </c>
      <c r="F101" s="9">
        <v>155000</v>
      </c>
      <c r="G101" s="9">
        <v>155000</v>
      </c>
      <c r="H101" s="10">
        <v>1</v>
      </c>
      <c r="I101" s="10">
        <v>1</v>
      </c>
    </row>
    <row r="102" spans="1:9" x14ac:dyDescent="0.25">
      <c r="A102" s="33"/>
      <c r="B102" s="33"/>
      <c r="C102" s="7" t="s">
        <v>103</v>
      </c>
      <c r="D102" s="23" t="s">
        <v>104</v>
      </c>
      <c r="E102" s="9">
        <v>287000</v>
      </c>
      <c r="F102" s="9">
        <v>287000</v>
      </c>
      <c r="G102" s="9">
        <v>287000</v>
      </c>
      <c r="H102" s="10">
        <v>1</v>
      </c>
      <c r="I102" s="10">
        <v>1</v>
      </c>
    </row>
    <row r="103" spans="1:9" x14ac:dyDescent="0.25">
      <c r="A103" s="33"/>
      <c r="B103" s="33"/>
      <c r="C103" s="7" t="s">
        <v>107</v>
      </c>
      <c r="D103" s="23" t="s">
        <v>108</v>
      </c>
      <c r="E103" s="9">
        <v>56000</v>
      </c>
      <c r="F103" s="9">
        <v>56000</v>
      </c>
      <c r="G103" s="9">
        <v>56000</v>
      </c>
      <c r="H103" s="10">
        <v>1</v>
      </c>
      <c r="I103" s="10">
        <v>1</v>
      </c>
    </row>
    <row r="104" spans="1:9" ht="17.25" customHeight="1" x14ac:dyDescent="0.25">
      <c r="A104" s="33"/>
      <c r="B104" s="33"/>
      <c r="C104" s="7" t="s">
        <v>113</v>
      </c>
      <c r="D104" s="23" t="s">
        <v>114</v>
      </c>
      <c r="E104" s="9">
        <v>140000</v>
      </c>
      <c r="F104" s="9">
        <v>140000</v>
      </c>
      <c r="G104" s="9">
        <v>140000</v>
      </c>
      <c r="H104" s="10">
        <v>1</v>
      </c>
      <c r="I104" s="10">
        <v>1</v>
      </c>
    </row>
    <row r="105" spans="1:9" ht="17.25" customHeight="1" x14ac:dyDescent="0.25">
      <c r="A105" s="33"/>
      <c r="B105" s="33"/>
      <c r="C105" s="3">
        <v>1014</v>
      </c>
      <c r="D105" s="24" t="s">
        <v>157</v>
      </c>
      <c r="E105" s="4">
        <f>SUM(E106:E107)</f>
        <v>7200000</v>
      </c>
      <c r="F105" s="4">
        <f>SUM(F106:F107)</f>
        <v>2200000</v>
      </c>
      <c r="G105" s="4">
        <f>SUM(G106:G107)</f>
        <v>200000</v>
      </c>
      <c r="H105" s="5"/>
      <c r="I105" s="5"/>
    </row>
    <row r="106" spans="1:9" x14ac:dyDescent="0.25">
      <c r="A106" s="33"/>
      <c r="B106" s="33"/>
      <c r="C106" s="7" t="s">
        <v>160</v>
      </c>
      <c r="D106" s="23" t="s">
        <v>161</v>
      </c>
      <c r="E106" s="9">
        <v>200000</v>
      </c>
      <c r="F106" s="9">
        <v>200000</v>
      </c>
      <c r="G106" s="9">
        <v>200000</v>
      </c>
      <c r="H106" s="10">
        <v>1</v>
      </c>
      <c r="I106" s="10">
        <v>1</v>
      </c>
    </row>
    <row r="107" spans="1:9" x14ac:dyDescent="0.25">
      <c r="A107" s="33"/>
      <c r="B107" s="33"/>
      <c r="C107" s="7" t="s">
        <v>163</v>
      </c>
      <c r="D107" s="23" t="s">
        <v>164</v>
      </c>
      <c r="E107" s="9">
        <v>7000000</v>
      </c>
      <c r="F107" s="9">
        <v>2000000</v>
      </c>
      <c r="G107" s="9">
        <v>0</v>
      </c>
      <c r="H107" s="10">
        <v>1</v>
      </c>
      <c r="I107" s="10">
        <v>1</v>
      </c>
    </row>
    <row r="108" spans="1:9" x14ac:dyDescent="0.25">
      <c r="A108" s="33"/>
      <c r="B108" s="33"/>
      <c r="C108" s="3">
        <v>2001</v>
      </c>
      <c r="D108" s="24" t="s">
        <v>181</v>
      </c>
      <c r="E108" s="4">
        <f>SUM(E109:E111)</f>
        <v>70000</v>
      </c>
      <c r="F108" s="4">
        <f t="shared" ref="F108" si="25">SUM(F109:F111)</f>
        <v>70000</v>
      </c>
      <c r="G108" s="4">
        <f t="shared" ref="G108" si="26">SUM(G109:G111)</f>
        <v>70000</v>
      </c>
      <c r="H108" s="5"/>
      <c r="I108" s="5"/>
    </row>
    <row r="109" spans="1:9" x14ac:dyDescent="0.25">
      <c r="A109" s="33"/>
      <c r="B109" s="33"/>
      <c r="C109" s="7" t="s">
        <v>182</v>
      </c>
      <c r="D109" s="23" t="s">
        <v>183</v>
      </c>
      <c r="E109" s="9">
        <v>10000</v>
      </c>
      <c r="F109" s="9">
        <v>10000</v>
      </c>
      <c r="G109" s="9">
        <v>10000</v>
      </c>
      <c r="H109" s="10">
        <v>1</v>
      </c>
      <c r="I109" s="10">
        <v>2</v>
      </c>
    </row>
    <row r="110" spans="1:9" x14ac:dyDescent="0.25">
      <c r="A110" s="33"/>
      <c r="B110" s="33"/>
      <c r="C110" s="7" t="s">
        <v>184</v>
      </c>
      <c r="D110" s="23" t="s">
        <v>185</v>
      </c>
      <c r="E110" s="9">
        <v>50000</v>
      </c>
      <c r="F110" s="9">
        <v>50000</v>
      </c>
      <c r="G110" s="9">
        <v>50000</v>
      </c>
      <c r="H110" s="10">
        <v>1</v>
      </c>
      <c r="I110" s="10">
        <v>2</v>
      </c>
    </row>
    <row r="111" spans="1:9" x14ac:dyDescent="0.25">
      <c r="A111" s="33"/>
      <c r="B111" s="33"/>
      <c r="C111" s="7" t="s">
        <v>186</v>
      </c>
      <c r="D111" s="23" t="s">
        <v>187</v>
      </c>
      <c r="E111" s="9">
        <v>10000</v>
      </c>
      <c r="F111" s="9">
        <v>10000</v>
      </c>
      <c r="G111" s="9">
        <v>10000</v>
      </c>
      <c r="H111" s="10">
        <v>1</v>
      </c>
      <c r="I111" s="10">
        <v>2</v>
      </c>
    </row>
    <row r="112" spans="1:9" x14ac:dyDescent="0.25">
      <c r="A112" s="33"/>
      <c r="B112" s="33"/>
      <c r="C112" s="3">
        <v>3001</v>
      </c>
      <c r="D112" s="24" t="s">
        <v>188</v>
      </c>
      <c r="E112" s="4">
        <f>SUM(E113:E116)</f>
        <v>872555</v>
      </c>
      <c r="F112" s="4">
        <f>SUM(F113:F116)</f>
        <v>850000</v>
      </c>
      <c r="G112" s="4">
        <f>SUM(G113:G116)</f>
        <v>883300</v>
      </c>
      <c r="H112" s="5"/>
      <c r="I112" s="5"/>
    </row>
    <row r="113" spans="1:9" x14ac:dyDescent="0.25">
      <c r="A113" s="33"/>
      <c r="B113" s="33"/>
      <c r="C113" s="7" t="s">
        <v>213</v>
      </c>
      <c r="D113" s="23" t="s">
        <v>214</v>
      </c>
      <c r="E113" s="9">
        <v>472000</v>
      </c>
      <c r="F113" s="9">
        <v>478000</v>
      </c>
      <c r="G113" s="9">
        <v>483000</v>
      </c>
      <c r="H113" s="10">
        <v>1</v>
      </c>
      <c r="I113" s="10">
        <v>3</v>
      </c>
    </row>
    <row r="114" spans="1:9" x14ac:dyDescent="0.25">
      <c r="A114" s="33"/>
      <c r="B114" s="33"/>
      <c r="C114" s="7" t="s">
        <v>189</v>
      </c>
      <c r="D114" s="23" t="s">
        <v>190</v>
      </c>
      <c r="E114" s="9">
        <v>240000</v>
      </c>
      <c r="F114" s="9">
        <v>252000</v>
      </c>
      <c r="G114" s="9">
        <v>272300</v>
      </c>
      <c r="H114" s="10">
        <v>1</v>
      </c>
      <c r="I114" s="10">
        <v>3</v>
      </c>
    </row>
    <row r="115" spans="1:9" x14ac:dyDescent="0.25">
      <c r="A115" s="33"/>
      <c r="B115" s="33"/>
      <c r="C115" s="7" t="s">
        <v>191</v>
      </c>
      <c r="D115" s="23" t="s">
        <v>192</v>
      </c>
      <c r="E115" s="9">
        <v>140000</v>
      </c>
      <c r="F115" s="9">
        <v>120000</v>
      </c>
      <c r="G115" s="9">
        <v>128000</v>
      </c>
      <c r="H115" s="10">
        <v>1</v>
      </c>
      <c r="I115" s="10">
        <v>3</v>
      </c>
    </row>
    <row r="116" spans="1:9" x14ac:dyDescent="0.25">
      <c r="A116" s="33"/>
      <c r="B116" s="33"/>
      <c r="C116" s="7" t="s">
        <v>241</v>
      </c>
      <c r="D116" s="23" t="s">
        <v>240</v>
      </c>
      <c r="E116" s="9">
        <v>20555</v>
      </c>
      <c r="F116" s="9">
        <v>0</v>
      </c>
      <c r="G116" s="9">
        <v>0</v>
      </c>
      <c r="H116" s="10">
        <v>1</v>
      </c>
      <c r="I116" s="10">
        <v>3</v>
      </c>
    </row>
    <row r="117" spans="1:9" ht="25.5" customHeight="1" x14ac:dyDescent="0.25">
      <c r="A117" s="26" t="s">
        <v>207</v>
      </c>
      <c r="B117" s="27"/>
      <c r="C117" s="27"/>
      <c r="D117" s="28"/>
      <c r="E117" s="15">
        <f>E87+E91+E97+E105+E108+E112</f>
        <v>10457555</v>
      </c>
      <c r="F117" s="15">
        <f>F87+F91+F97+F105+F108+F112</f>
        <v>6552400</v>
      </c>
      <c r="G117" s="15">
        <f>G87+G91+G97+G105+G108+G112</f>
        <v>4760700</v>
      </c>
      <c r="H117" s="16"/>
      <c r="I117" s="16"/>
    </row>
    <row r="118" spans="1:9" s="17" customFormat="1" ht="13.5" customHeight="1" x14ac:dyDescent="0.25">
      <c r="A118" s="29"/>
      <c r="B118" s="30"/>
      <c r="C118" s="30"/>
      <c r="D118" s="30"/>
      <c r="E118" s="30"/>
      <c r="F118" s="30"/>
      <c r="G118" s="30"/>
      <c r="H118" s="30"/>
      <c r="I118" s="31"/>
    </row>
    <row r="119" spans="1:9" s="6" customFormat="1" ht="15" customHeight="1" x14ac:dyDescent="0.25">
      <c r="A119" s="33" t="s">
        <v>8</v>
      </c>
      <c r="B119" s="33" t="s">
        <v>9</v>
      </c>
      <c r="C119" s="3">
        <v>1004</v>
      </c>
      <c r="D119" s="24" t="s">
        <v>18</v>
      </c>
      <c r="E119" s="4">
        <f>E120</f>
        <v>85000</v>
      </c>
      <c r="F119" s="4">
        <f t="shared" ref="F119:G119" si="27">F120</f>
        <v>85000</v>
      </c>
      <c r="G119" s="4">
        <f t="shared" si="27"/>
        <v>85000</v>
      </c>
      <c r="H119" s="5"/>
      <c r="I119" s="5"/>
    </row>
    <row r="120" spans="1:9" s="6" customFormat="1" x14ac:dyDescent="0.25">
      <c r="A120" s="33"/>
      <c r="B120" s="33"/>
      <c r="C120" s="7" t="s">
        <v>31</v>
      </c>
      <c r="D120" s="23" t="s">
        <v>32</v>
      </c>
      <c r="E120" s="9">
        <v>85000</v>
      </c>
      <c r="F120" s="9">
        <v>85000</v>
      </c>
      <c r="G120" s="9">
        <v>85000</v>
      </c>
      <c r="H120" s="10">
        <v>1</v>
      </c>
      <c r="I120" s="10">
        <v>1</v>
      </c>
    </row>
    <row r="121" spans="1:9" x14ac:dyDescent="0.25">
      <c r="A121" s="33"/>
      <c r="B121" s="33"/>
      <c r="C121" s="3">
        <v>1012</v>
      </c>
      <c r="D121" s="24" t="s">
        <v>139</v>
      </c>
      <c r="E121" s="4">
        <f>SUM(E122:E123)</f>
        <v>160000</v>
      </c>
      <c r="F121" s="4">
        <f>SUM(F122:F123)</f>
        <v>160000</v>
      </c>
      <c r="G121" s="4">
        <f>SUM(G122:G123)</f>
        <v>160000</v>
      </c>
      <c r="H121" s="5"/>
      <c r="I121" s="5"/>
    </row>
    <row r="122" spans="1:9" x14ac:dyDescent="0.25">
      <c r="A122" s="33"/>
      <c r="B122" s="33"/>
      <c r="C122" s="7" t="s">
        <v>146</v>
      </c>
      <c r="D122" s="23" t="s">
        <v>147</v>
      </c>
      <c r="E122" s="9">
        <v>60000</v>
      </c>
      <c r="F122" s="9">
        <v>60000</v>
      </c>
      <c r="G122" s="9">
        <v>60000</v>
      </c>
      <c r="H122" s="10">
        <v>1</v>
      </c>
      <c r="I122" s="10">
        <v>1</v>
      </c>
    </row>
    <row r="123" spans="1:9" x14ac:dyDescent="0.25">
      <c r="A123" s="33"/>
      <c r="B123" s="33"/>
      <c r="C123" s="7" t="s">
        <v>148</v>
      </c>
      <c r="D123" s="23" t="s">
        <v>149</v>
      </c>
      <c r="E123" s="9">
        <v>100000</v>
      </c>
      <c r="F123" s="9">
        <v>100000</v>
      </c>
      <c r="G123" s="9">
        <v>100000</v>
      </c>
      <c r="H123" s="10">
        <v>1</v>
      </c>
      <c r="I123" s="10">
        <v>1</v>
      </c>
    </row>
    <row r="124" spans="1:9" ht="17.25" customHeight="1" x14ac:dyDescent="0.25">
      <c r="A124" s="33"/>
      <c r="B124" s="33"/>
      <c r="C124" s="3">
        <v>1014</v>
      </c>
      <c r="D124" s="24" t="s">
        <v>157</v>
      </c>
      <c r="E124" s="4">
        <f>SUM(E125:E128)</f>
        <v>405500</v>
      </c>
      <c r="F124" s="4">
        <f t="shared" ref="F124" si="28">SUM(F125:F128)</f>
        <v>255500</v>
      </c>
      <c r="G124" s="4">
        <f t="shared" ref="G124" si="29">SUM(G125:G128)</f>
        <v>255500</v>
      </c>
      <c r="H124" s="5"/>
      <c r="I124" s="5"/>
    </row>
    <row r="125" spans="1:9" x14ac:dyDescent="0.25">
      <c r="A125" s="33"/>
      <c r="B125" s="33"/>
      <c r="C125" s="7" t="s">
        <v>158</v>
      </c>
      <c r="D125" s="23" t="s">
        <v>159</v>
      </c>
      <c r="E125" s="9">
        <v>18000</v>
      </c>
      <c r="F125" s="9">
        <v>18000</v>
      </c>
      <c r="G125" s="9">
        <v>18000</v>
      </c>
      <c r="H125" s="10">
        <v>1</v>
      </c>
      <c r="I125" s="10">
        <v>1</v>
      </c>
    </row>
    <row r="126" spans="1:9" ht="25.5" x14ac:dyDescent="0.25">
      <c r="A126" s="33"/>
      <c r="B126" s="33"/>
      <c r="C126" s="7" t="s">
        <v>162</v>
      </c>
      <c r="D126" s="23" t="s">
        <v>228</v>
      </c>
      <c r="E126" s="9">
        <v>187500</v>
      </c>
      <c r="F126" s="9">
        <v>187500</v>
      </c>
      <c r="G126" s="9">
        <v>187500</v>
      </c>
      <c r="H126" s="10">
        <v>1</v>
      </c>
      <c r="I126" s="10">
        <v>1</v>
      </c>
    </row>
    <row r="127" spans="1:9" x14ac:dyDescent="0.25">
      <c r="A127" s="33"/>
      <c r="B127" s="33"/>
      <c r="C127" s="7" t="s">
        <v>231</v>
      </c>
      <c r="D127" s="23" t="s">
        <v>232</v>
      </c>
      <c r="E127" s="9">
        <v>150000</v>
      </c>
      <c r="F127" s="9">
        <v>0</v>
      </c>
      <c r="G127" s="9">
        <v>0</v>
      </c>
      <c r="H127" s="10">
        <v>1</v>
      </c>
      <c r="I127" s="10">
        <v>1</v>
      </c>
    </row>
    <row r="128" spans="1:9" x14ac:dyDescent="0.25">
      <c r="A128" s="33"/>
      <c r="B128" s="33"/>
      <c r="C128" s="7" t="s">
        <v>169</v>
      </c>
      <c r="D128" s="23" t="s">
        <v>170</v>
      </c>
      <c r="E128" s="9">
        <v>50000</v>
      </c>
      <c r="F128" s="9">
        <v>50000</v>
      </c>
      <c r="G128" s="9">
        <v>50000</v>
      </c>
      <c r="H128" s="10">
        <v>1</v>
      </c>
      <c r="I128" s="10">
        <v>1</v>
      </c>
    </row>
    <row r="129" spans="1:9" s="6" customFormat="1" ht="15" customHeight="1" x14ac:dyDescent="0.25">
      <c r="A129" s="33"/>
      <c r="B129" s="33" t="s">
        <v>10</v>
      </c>
      <c r="C129" s="3">
        <v>1010</v>
      </c>
      <c r="D129" s="24" t="s">
        <v>119</v>
      </c>
      <c r="E129" s="4">
        <f>SUM(E130:E135)</f>
        <v>1352000</v>
      </c>
      <c r="F129" s="4">
        <f t="shared" ref="F129:G129" si="30">SUM(F130:F135)</f>
        <v>1352000</v>
      </c>
      <c r="G129" s="4">
        <f t="shared" si="30"/>
        <v>1352000</v>
      </c>
      <c r="H129" s="5"/>
      <c r="I129" s="5"/>
    </row>
    <row r="130" spans="1:9" x14ac:dyDescent="0.25">
      <c r="A130" s="33"/>
      <c r="B130" s="33"/>
      <c r="C130" s="7" t="s">
        <v>122</v>
      </c>
      <c r="D130" s="23" t="s">
        <v>123</v>
      </c>
      <c r="E130" s="9">
        <v>110000</v>
      </c>
      <c r="F130" s="9">
        <v>110000</v>
      </c>
      <c r="G130" s="9">
        <v>110000</v>
      </c>
      <c r="H130" s="10">
        <v>1</v>
      </c>
      <c r="I130" s="10">
        <v>1</v>
      </c>
    </row>
    <row r="131" spans="1:9" x14ac:dyDescent="0.25">
      <c r="A131" s="33"/>
      <c r="B131" s="33"/>
      <c r="C131" s="7" t="s">
        <v>124</v>
      </c>
      <c r="D131" s="23" t="s">
        <v>127</v>
      </c>
      <c r="E131" s="9">
        <v>432000</v>
      </c>
      <c r="F131" s="9">
        <v>432000</v>
      </c>
      <c r="G131" s="9">
        <v>432000</v>
      </c>
      <c r="H131" s="10">
        <v>1</v>
      </c>
      <c r="I131" s="10">
        <v>1</v>
      </c>
    </row>
    <row r="132" spans="1:9" x14ac:dyDescent="0.25">
      <c r="A132" s="33"/>
      <c r="B132" s="33"/>
      <c r="C132" s="7" t="s">
        <v>125</v>
      </c>
      <c r="D132" s="23" t="s">
        <v>128</v>
      </c>
      <c r="E132" s="9">
        <v>120000</v>
      </c>
      <c r="F132" s="9">
        <v>120000</v>
      </c>
      <c r="G132" s="9">
        <v>120000</v>
      </c>
      <c r="H132" s="10">
        <v>1</v>
      </c>
      <c r="I132" s="10">
        <v>1</v>
      </c>
    </row>
    <row r="133" spans="1:9" x14ac:dyDescent="0.25">
      <c r="A133" s="33"/>
      <c r="B133" s="33"/>
      <c r="C133" s="7" t="s">
        <v>126</v>
      </c>
      <c r="D133" s="23" t="s">
        <v>129</v>
      </c>
      <c r="E133" s="9">
        <v>280000</v>
      </c>
      <c r="F133" s="9">
        <v>280000</v>
      </c>
      <c r="G133" s="9">
        <v>280000</v>
      </c>
      <c r="H133" s="10">
        <v>1</v>
      </c>
      <c r="I133" s="10">
        <v>1</v>
      </c>
    </row>
    <row r="134" spans="1:9" x14ac:dyDescent="0.25">
      <c r="A134" s="33"/>
      <c r="B134" s="33"/>
      <c r="C134" s="7" t="s">
        <v>130</v>
      </c>
      <c r="D134" s="23" t="s">
        <v>132</v>
      </c>
      <c r="E134" s="9">
        <v>300000</v>
      </c>
      <c r="F134" s="9">
        <v>300000</v>
      </c>
      <c r="G134" s="9">
        <v>300000</v>
      </c>
      <c r="H134" s="10">
        <v>1</v>
      </c>
      <c r="I134" s="10">
        <v>1</v>
      </c>
    </row>
    <row r="135" spans="1:9" x14ac:dyDescent="0.25">
      <c r="A135" s="33"/>
      <c r="B135" s="33"/>
      <c r="C135" s="7" t="s">
        <v>131</v>
      </c>
      <c r="D135" s="23" t="s">
        <v>133</v>
      </c>
      <c r="E135" s="9">
        <v>110000</v>
      </c>
      <c r="F135" s="9">
        <v>110000</v>
      </c>
      <c r="G135" s="9">
        <v>110000</v>
      </c>
      <c r="H135" s="10">
        <v>1</v>
      </c>
      <c r="I135" s="10">
        <v>1</v>
      </c>
    </row>
    <row r="136" spans="1:9" x14ac:dyDescent="0.25">
      <c r="A136" s="33"/>
      <c r="B136" s="33"/>
      <c r="C136" s="3">
        <v>5001</v>
      </c>
      <c r="D136" s="24" t="s">
        <v>178</v>
      </c>
      <c r="E136" s="4">
        <f>SUM(E137:E141)</f>
        <v>1359000</v>
      </c>
      <c r="F136" s="4">
        <f t="shared" ref="F136:G136" si="31">SUM(F137:F141)</f>
        <v>309500</v>
      </c>
      <c r="G136" s="4">
        <f t="shared" si="31"/>
        <v>313000</v>
      </c>
      <c r="H136" s="5"/>
      <c r="I136" s="5"/>
    </row>
    <row r="137" spans="1:9" x14ac:dyDescent="0.25">
      <c r="A137" s="33"/>
      <c r="B137" s="33"/>
      <c r="C137" s="7" t="s">
        <v>179</v>
      </c>
      <c r="D137" s="23" t="s">
        <v>180</v>
      </c>
      <c r="E137" s="9">
        <v>50000</v>
      </c>
      <c r="F137" s="9">
        <v>50000</v>
      </c>
      <c r="G137" s="9">
        <v>50000</v>
      </c>
      <c r="H137" s="10">
        <v>1</v>
      </c>
      <c r="I137" s="10">
        <v>1</v>
      </c>
    </row>
    <row r="138" spans="1:9" ht="17.25" customHeight="1" x14ac:dyDescent="0.25">
      <c r="A138" s="33"/>
      <c r="B138" s="33"/>
      <c r="C138" s="7" t="s">
        <v>200</v>
      </c>
      <c r="D138" s="23" t="s">
        <v>201</v>
      </c>
      <c r="E138" s="9">
        <v>284400</v>
      </c>
      <c r="F138" s="9">
        <v>184900</v>
      </c>
      <c r="G138" s="9">
        <v>188400</v>
      </c>
      <c r="H138" s="10">
        <v>1</v>
      </c>
      <c r="I138" s="10">
        <v>5</v>
      </c>
    </row>
    <row r="139" spans="1:9" x14ac:dyDescent="0.25">
      <c r="A139" s="33"/>
      <c r="B139" s="33"/>
      <c r="C139" s="7" t="s">
        <v>202</v>
      </c>
      <c r="D139" s="23" t="s">
        <v>237</v>
      </c>
      <c r="E139" s="9">
        <v>54600</v>
      </c>
      <c r="F139" s="9">
        <v>54600</v>
      </c>
      <c r="G139" s="9">
        <v>54600</v>
      </c>
      <c r="H139" s="10">
        <v>1</v>
      </c>
      <c r="I139" s="10">
        <v>5</v>
      </c>
    </row>
    <row r="140" spans="1:9" x14ac:dyDescent="0.25">
      <c r="A140" s="33"/>
      <c r="B140" s="33"/>
      <c r="C140" s="7" t="s">
        <v>203</v>
      </c>
      <c r="D140" s="23" t="s">
        <v>204</v>
      </c>
      <c r="E140" s="9">
        <v>950000</v>
      </c>
      <c r="F140" s="12">
        <v>0</v>
      </c>
      <c r="G140" s="12">
        <v>0</v>
      </c>
      <c r="H140" s="10">
        <v>1</v>
      </c>
      <c r="I140" s="10">
        <v>5</v>
      </c>
    </row>
    <row r="141" spans="1:9" x14ac:dyDescent="0.25">
      <c r="A141" s="33"/>
      <c r="B141" s="33"/>
      <c r="C141" s="7" t="s">
        <v>238</v>
      </c>
      <c r="D141" s="23" t="s">
        <v>239</v>
      </c>
      <c r="E141" s="9">
        <v>20000</v>
      </c>
      <c r="F141" s="12">
        <v>20000</v>
      </c>
      <c r="G141" s="12">
        <v>20000</v>
      </c>
      <c r="H141" s="10">
        <v>1</v>
      </c>
      <c r="I141" s="10">
        <v>5</v>
      </c>
    </row>
    <row r="142" spans="1:9" ht="24.75" customHeight="1" x14ac:dyDescent="0.25">
      <c r="A142" s="26" t="s">
        <v>208</v>
      </c>
      <c r="B142" s="27"/>
      <c r="C142" s="27"/>
      <c r="D142" s="28"/>
      <c r="E142" s="15">
        <f>E119+E121+E124+E129+E136</f>
        <v>3361500</v>
      </c>
      <c r="F142" s="15">
        <f>F119+F121+F124+F129+F136</f>
        <v>2162000</v>
      </c>
      <c r="G142" s="15">
        <f>G119+G121+G124+G129+G136</f>
        <v>2165500</v>
      </c>
      <c r="H142" s="20"/>
      <c r="I142" s="20"/>
    </row>
    <row r="143" spans="1:9" s="17" customFormat="1" ht="9" customHeight="1" x14ac:dyDescent="0.25">
      <c r="A143" s="29"/>
      <c r="B143" s="30"/>
      <c r="C143" s="30"/>
      <c r="D143" s="30"/>
      <c r="E143" s="30"/>
      <c r="F143" s="30"/>
      <c r="G143" s="30"/>
      <c r="H143" s="30"/>
      <c r="I143" s="31"/>
    </row>
    <row r="144" spans="1:9" ht="30.75" customHeight="1" x14ac:dyDescent="0.25">
      <c r="A144" s="26" t="s">
        <v>210</v>
      </c>
      <c r="B144" s="27"/>
      <c r="C144" s="27"/>
      <c r="D144" s="28"/>
      <c r="E144" s="15">
        <f>E34+E85+E117+E142</f>
        <v>54835055</v>
      </c>
      <c r="F144" s="15">
        <f>F34+F85+F117+F142</f>
        <v>41121400</v>
      </c>
      <c r="G144" s="15">
        <f>G34+G85+G117+G142</f>
        <v>38406200</v>
      </c>
      <c r="H144" s="16"/>
      <c r="I144" s="16"/>
    </row>
  </sheetData>
  <mergeCells count="32">
    <mergeCell ref="A142:D142"/>
    <mergeCell ref="A143:I143"/>
    <mergeCell ref="A144:D144"/>
    <mergeCell ref="A1:I1"/>
    <mergeCell ref="B119:B128"/>
    <mergeCell ref="B129:B141"/>
    <mergeCell ref="A119:A141"/>
    <mergeCell ref="B97:B116"/>
    <mergeCell ref="B87:B96"/>
    <mergeCell ref="A117:D117"/>
    <mergeCell ref="A118:I118"/>
    <mergeCell ref="B36:B58"/>
    <mergeCell ref="A36:A84"/>
    <mergeCell ref="A87:A116"/>
    <mergeCell ref="B59:B84"/>
    <mergeCell ref="G3:G4"/>
    <mergeCell ref="A34:D34"/>
    <mergeCell ref="A35:I35"/>
    <mergeCell ref="A85:D85"/>
    <mergeCell ref="A86:I86"/>
    <mergeCell ref="H3:I3"/>
    <mergeCell ref="A5:A33"/>
    <mergeCell ref="B5:B12"/>
    <mergeCell ref="B13:B22"/>
    <mergeCell ref="B23:B28"/>
    <mergeCell ref="B29:B33"/>
    <mergeCell ref="A3:A4"/>
    <mergeCell ref="B3:B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89" fitToHeight="0" orientation="landscape" r:id="rId1"/>
  <rowBreaks count="4" manualBreakCount="4">
    <brk id="34" max="16383" man="1"/>
    <brk id="58" max="8" man="1"/>
    <brk id="85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Bajčić</dc:creator>
  <cp:lastModifiedBy>Dinka Pejnović</cp:lastModifiedBy>
  <cp:lastPrinted>2019-11-11T08:59:26Z</cp:lastPrinted>
  <dcterms:created xsi:type="dcterms:W3CDTF">2015-11-10T12:53:23Z</dcterms:created>
  <dcterms:modified xsi:type="dcterms:W3CDTF">2019-11-15T11:11:11Z</dcterms:modified>
</cp:coreProperties>
</file>