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ka\Desktop\II. IZMJENA PRORACUNA 2019\"/>
    </mc:Choice>
  </mc:AlternateContent>
  <bookViews>
    <workbookView xWindow="120" yWindow="75" windowWidth="13395" windowHeight="113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Sheet1!#REF!</definedName>
  </definedNames>
  <calcPr calcId="162913"/>
</workbook>
</file>

<file path=xl/calcChain.xml><?xml version="1.0" encoding="utf-8"?>
<calcChain xmlns="http://schemas.openxmlformats.org/spreadsheetml/2006/main">
  <c r="G14" i="1" l="1"/>
  <c r="H14" i="1" s="1"/>
  <c r="G6" i="1"/>
  <c r="H6" i="1" s="1"/>
  <c r="G145" i="1"/>
  <c r="G138" i="1"/>
  <c r="H138" i="1" s="1"/>
  <c r="G134" i="1"/>
  <c r="H134" i="1" s="1"/>
  <c r="G130" i="1"/>
  <c r="H130" i="1" s="1"/>
  <c r="G128" i="1"/>
  <c r="G118" i="1"/>
  <c r="G114" i="1"/>
  <c r="H114" i="1" s="1"/>
  <c r="G110" i="1"/>
  <c r="G103" i="1"/>
  <c r="G94" i="1"/>
  <c r="G90" i="1"/>
  <c r="G126" i="1" s="1"/>
  <c r="G84" i="1"/>
  <c r="G77" i="1"/>
  <c r="G69" i="1"/>
  <c r="H69" i="1" s="1"/>
  <c r="G63" i="1"/>
  <c r="H63" i="1" s="1"/>
  <c r="G57" i="1"/>
  <c r="G53" i="1"/>
  <c r="H53" i="1" s="1"/>
  <c r="G51" i="1"/>
  <c r="H51" i="1" s="1"/>
  <c r="G49" i="1"/>
  <c r="G33" i="1"/>
  <c r="G28" i="1"/>
  <c r="G26" i="1"/>
  <c r="G22" i="1"/>
  <c r="G20" i="1"/>
  <c r="H20" i="1" s="1"/>
  <c r="G18" i="1"/>
  <c r="G11" i="1"/>
  <c r="H11" i="1" s="1"/>
  <c r="G9" i="1"/>
  <c r="H9" i="1" s="1"/>
  <c r="H125" i="1"/>
  <c r="H124" i="1"/>
  <c r="H123" i="1"/>
  <c r="H122" i="1"/>
  <c r="H121" i="1"/>
  <c r="H120" i="1"/>
  <c r="H119" i="1"/>
  <c r="H117" i="1"/>
  <c r="H116" i="1"/>
  <c r="H115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149" i="1"/>
  <c r="H148" i="1"/>
  <c r="H147" i="1"/>
  <c r="H146" i="1"/>
  <c r="H145" i="1"/>
  <c r="H144" i="1"/>
  <c r="H143" i="1"/>
  <c r="H142" i="1"/>
  <c r="H141" i="1"/>
  <c r="H140" i="1"/>
  <c r="H139" i="1"/>
  <c r="H137" i="1"/>
  <c r="H136" i="1"/>
  <c r="H135" i="1"/>
  <c r="H133" i="1"/>
  <c r="H132" i="1"/>
  <c r="H131" i="1"/>
  <c r="H129" i="1"/>
  <c r="H12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8" i="1"/>
  <c r="H67" i="1"/>
  <c r="H66" i="1"/>
  <c r="H65" i="1"/>
  <c r="H64" i="1"/>
  <c r="H62" i="1"/>
  <c r="H61" i="1"/>
  <c r="H60" i="1"/>
  <c r="H59" i="1"/>
  <c r="H58" i="1"/>
  <c r="H57" i="1"/>
  <c r="H56" i="1"/>
  <c r="H55" i="1"/>
  <c r="H54" i="1"/>
  <c r="H52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0" i="1"/>
  <c r="H29" i="1"/>
  <c r="H28" i="1"/>
  <c r="H27" i="1"/>
  <c r="H26" i="1"/>
  <c r="H25" i="1"/>
  <c r="H24" i="1"/>
  <c r="H23" i="1"/>
  <c r="H22" i="1"/>
  <c r="H21" i="1"/>
  <c r="H19" i="1"/>
  <c r="H18" i="1"/>
  <c r="H17" i="1"/>
  <c r="H16" i="1"/>
  <c r="H15" i="1"/>
  <c r="H13" i="1"/>
  <c r="H12" i="1"/>
  <c r="H10" i="1"/>
  <c r="H8" i="1"/>
  <c r="H7" i="1"/>
  <c r="G88" i="1" l="1"/>
  <c r="H88" i="1" s="1"/>
  <c r="G150" i="1"/>
  <c r="H150" i="1" s="1"/>
  <c r="H90" i="1"/>
  <c r="G31" i="1"/>
  <c r="E11" i="1"/>
  <c r="F118" i="1"/>
  <c r="H118" i="1" s="1"/>
  <c r="E118" i="1"/>
  <c r="E145" i="1"/>
  <c r="F145" i="1"/>
  <c r="F138" i="1"/>
  <c r="E138" i="1"/>
  <c r="F134" i="1"/>
  <c r="E134" i="1"/>
  <c r="F130" i="1"/>
  <c r="E130" i="1"/>
  <c r="F128" i="1"/>
  <c r="E128" i="1"/>
  <c r="F114" i="1"/>
  <c r="E114" i="1"/>
  <c r="F110" i="1"/>
  <c r="E110" i="1"/>
  <c r="F103" i="1"/>
  <c r="E103" i="1"/>
  <c r="F94" i="1"/>
  <c r="E94" i="1"/>
  <c r="F90" i="1"/>
  <c r="E90" i="1"/>
  <c r="F57" i="1"/>
  <c r="E57" i="1"/>
  <c r="F84" i="1"/>
  <c r="E84" i="1"/>
  <c r="F77" i="1"/>
  <c r="E77" i="1"/>
  <c r="F53" i="1"/>
  <c r="E53" i="1"/>
  <c r="F51" i="1"/>
  <c r="E51" i="1"/>
  <c r="F49" i="1"/>
  <c r="E49" i="1"/>
  <c r="F33" i="1"/>
  <c r="E33" i="1"/>
  <c r="F28" i="1"/>
  <c r="E28" i="1"/>
  <c r="F26" i="1"/>
  <c r="E26" i="1"/>
  <c r="F22" i="1"/>
  <c r="E22" i="1"/>
  <c r="F20" i="1"/>
  <c r="E20" i="1"/>
  <c r="F18" i="1"/>
  <c r="E18" i="1"/>
  <c r="F14" i="1"/>
  <c r="E14" i="1"/>
  <c r="F11" i="1"/>
  <c r="F9" i="1"/>
  <c r="E9" i="1"/>
  <c r="F6" i="1"/>
  <c r="E6" i="1"/>
  <c r="H31" i="1" l="1"/>
  <c r="G152" i="1"/>
  <c r="E31" i="1"/>
  <c r="F31" i="1"/>
  <c r="E150" i="1"/>
  <c r="F150" i="1"/>
  <c r="E126" i="1"/>
  <c r="F126" i="1"/>
  <c r="H126" i="1" s="1"/>
  <c r="F63" i="1"/>
  <c r="E63" i="1"/>
  <c r="F69" i="1"/>
  <c r="E69" i="1"/>
  <c r="H152" i="1" l="1"/>
  <c r="E88" i="1"/>
  <c r="E152" i="1" s="1"/>
  <c r="F88" i="1"/>
  <c r="F152" i="1" s="1"/>
</calcChain>
</file>

<file path=xl/sharedStrings.xml><?xml version="1.0" encoding="utf-8"?>
<sst xmlns="http://schemas.openxmlformats.org/spreadsheetml/2006/main" count="275" uniqueCount="258">
  <si>
    <t>Naziv programa/aktivnosti/projekta</t>
  </si>
  <si>
    <t>Mjera</t>
  </si>
  <si>
    <t>Šifra programa/
aktivnosti/
projekta</t>
  </si>
  <si>
    <t>Organizacijska klasifikacija</t>
  </si>
  <si>
    <t>Razdjel</t>
  </si>
  <si>
    <t>Glava</t>
  </si>
  <si>
    <t>1.2. Poticanje energetske učinkovitosti</t>
  </si>
  <si>
    <t>CILJ 3. OČUVANJE OKOLIŠA, VALORIZIRANJE I OČUVANJE PRIRODNIH I KULTURNIH RESURSA</t>
  </si>
  <si>
    <t>4. EFIKASNA LOKALNA SAMOUPRAVA I PODRŠKA UGROŽENIM GRUPAMA STANOVNIŠTVA</t>
  </si>
  <si>
    <t>4.1. Efikasna lokalna samouprava</t>
  </si>
  <si>
    <t>4.2. Podrška ugroženim grupama stanovništva</t>
  </si>
  <si>
    <t>1.3. Razvoj turizma</t>
  </si>
  <si>
    <t>1.4. Razvoj malog i srednjeg poduzetništva</t>
  </si>
  <si>
    <t>3.1. Očuvanje i unaprjeđenje stanja okoliša i bioraznolikosti</t>
  </si>
  <si>
    <t>3.2. Očuvanje i valorizacija kulturnih i prirodnih resursa</t>
  </si>
  <si>
    <t>CILJ</t>
  </si>
  <si>
    <t>2.1. Razvoj prometne, lučke i komunalne infrastrukture te unapređenja javnih usluga</t>
  </si>
  <si>
    <t xml:space="preserve">2.2. Razvoj društvene infrastrukture te receptivnih sadržaja za ciljane skupine </t>
  </si>
  <si>
    <t>Održavanje i gradnja komunalne infrastrukture</t>
  </si>
  <si>
    <t>A100401</t>
  </si>
  <si>
    <t>Javna rasvjeta i elektroenergetski sustav - el. energija i održavanje</t>
  </si>
  <si>
    <t>A100403</t>
  </si>
  <si>
    <t>Održavanje cesta</t>
  </si>
  <si>
    <t>A100405</t>
  </si>
  <si>
    <t>Javne površine - održavanje</t>
  </si>
  <si>
    <t>A100407</t>
  </si>
  <si>
    <t>Groblje - održavanje</t>
  </si>
  <si>
    <t>A100409</t>
  </si>
  <si>
    <t>Ostale komunalne aktivnosti</t>
  </si>
  <si>
    <t>A100411</t>
  </si>
  <si>
    <t>Kabelsko distributivni sistem i WiFi - održavanje</t>
  </si>
  <si>
    <t xml:space="preserve">A100420 </t>
  </si>
  <si>
    <t>Projekt ''Pazigrad''</t>
  </si>
  <si>
    <t>K100402</t>
  </si>
  <si>
    <t>Javna rasvjeta i elektroenergetski sustav - gradnja</t>
  </si>
  <si>
    <t>K100404</t>
  </si>
  <si>
    <t>Asfaltiranje, proširenje i izgradnja cesta</t>
  </si>
  <si>
    <t>K100406</t>
  </si>
  <si>
    <t>Javne površine - gradnja</t>
  </si>
  <si>
    <t>K100408</t>
  </si>
  <si>
    <t>Groblje - gradnja</t>
  </si>
  <si>
    <t>K100410</t>
  </si>
  <si>
    <t>Gradnja ostalih komunalnih objekata i oprema</t>
  </si>
  <si>
    <t>K100412</t>
  </si>
  <si>
    <t>kabelsko distributivni sistem i WiFi - gradnja i opremanje</t>
  </si>
  <si>
    <t>K100413</t>
  </si>
  <si>
    <t>Vatrogasna zajednica</t>
  </si>
  <si>
    <t>K100417</t>
  </si>
  <si>
    <t>Svjetlovodna distribucijska mreža grada Krka</t>
  </si>
  <si>
    <t>K100423</t>
  </si>
  <si>
    <t>Gradnja nerazvrstane ceste na Malom Kartecu</t>
  </si>
  <si>
    <t>K100424</t>
  </si>
  <si>
    <t>Projektna dokumentacija za kumunalnu infrastrukturu</t>
  </si>
  <si>
    <t>K100427</t>
  </si>
  <si>
    <t>Rekonstrukcija križanja Ul. Stjepana Radića i Ul. Narodnog preporoda sa parkiralištem</t>
  </si>
  <si>
    <t>K100429</t>
  </si>
  <si>
    <t>Uređenje javne površine u povijesnoj jezgri Grada Krka - Trg Kamplin</t>
  </si>
  <si>
    <t>Sustav vodoopskrbe, odvodnje i zaštite voda</t>
  </si>
  <si>
    <t>A100502</t>
  </si>
  <si>
    <t>Otpadne vode - održavanje</t>
  </si>
  <si>
    <t>A100501</t>
  </si>
  <si>
    <t>Opskrba vodom - izgradnja</t>
  </si>
  <si>
    <t>Otpadne vode - izgradnja</t>
  </si>
  <si>
    <t>K100506</t>
  </si>
  <si>
    <t>EU projekt ''Sustav prikupljanja, odvodnje i pročišćavanja otpadnih voda otoka Krka''</t>
  </si>
  <si>
    <t>Zaštita okoliša i gospodarenje otpadom</t>
  </si>
  <si>
    <t>A100601</t>
  </si>
  <si>
    <t>Dezinsekcija, deratizacija i higijensko veterinarska zaštita</t>
  </si>
  <si>
    <t>A100602</t>
  </si>
  <si>
    <t>Sanacija divljih odlagališta</t>
  </si>
  <si>
    <t>A100607</t>
  </si>
  <si>
    <t>Zaštita Puntarske uvale</t>
  </si>
  <si>
    <t>K100610</t>
  </si>
  <si>
    <t>Izgradnja platoa za sabirna mjesta za setove za otpad</t>
  </si>
  <si>
    <t>K100611</t>
  </si>
  <si>
    <t>Polupodzemni spremnici za odvojeno prikupljanje otpada</t>
  </si>
  <si>
    <t>K100612</t>
  </si>
  <si>
    <t>Spremnici za odvojeno prikupljanje otpada</t>
  </si>
  <si>
    <t>K100613</t>
  </si>
  <si>
    <t>Izgradnja reciklažnog dvorišta</t>
  </si>
  <si>
    <t>T100608</t>
  </si>
  <si>
    <t>Projekt Informiraj, educiraj, recikliraj</t>
  </si>
  <si>
    <t>Održavanje poslovnih i stambenih objekata i društvenih domova</t>
  </si>
  <si>
    <t>A100701</t>
  </si>
  <si>
    <t>Poslovni i stambeni prostori i društveni domovi - održavanje</t>
  </si>
  <si>
    <t>A100705</t>
  </si>
  <si>
    <t>Energetsko certificiranje objekata u vl. Grada Krka</t>
  </si>
  <si>
    <t>K100702</t>
  </si>
  <si>
    <t>Poslovni i stambeni prostori i društveni domovi  - gradnja i opremanje</t>
  </si>
  <si>
    <t>K100703</t>
  </si>
  <si>
    <t>Izgradnja stanova - program poticane stanogradnje POS</t>
  </si>
  <si>
    <t>K100707</t>
  </si>
  <si>
    <t>Rekonstrukcija zgrade Društvenog doma ''Bajčići''</t>
  </si>
  <si>
    <t>Osnovno i srednjoškolsko i visoko obrazovanje</t>
  </si>
  <si>
    <t>A100801</t>
  </si>
  <si>
    <t>Programi u osnovnoškolskom obrazovanju</t>
  </si>
  <si>
    <t>A100802</t>
  </si>
  <si>
    <t>Programi u srednješkolskom obrazovanju</t>
  </si>
  <si>
    <t>A100804</t>
  </si>
  <si>
    <t>Pomoći učenicima i studentima i dodatne usluge</t>
  </si>
  <si>
    <t>K100805</t>
  </si>
  <si>
    <t>Programi u osnovnoškolskom obrazovanju - kapitalni</t>
  </si>
  <si>
    <t>Sport, rekreacija, kultura i ostalo</t>
  </si>
  <si>
    <t>A100901</t>
  </si>
  <si>
    <t>Program javnih potreba u sportu</t>
  </si>
  <si>
    <t>A100902</t>
  </si>
  <si>
    <t>Održavanje sportskih objekata</t>
  </si>
  <si>
    <t>A100904</t>
  </si>
  <si>
    <t>Program javnih potreba u kulturi</t>
  </si>
  <si>
    <t>A100907</t>
  </si>
  <si>
    <t>Sufinanciranje Glazbene škole Ivana Matetića Ronjgova</t>
  </si>
  <si>
    <t>A100909</t>
  </si>
  <si>
    <t>Program javnih potreba u tehničkoj kulturi</t>
  </si>
  <si>
    <t>A100910</t>
  </si>
  <si>
    <t>Zaštita kulturne baštine</t>
  </si>
  <si>
    <t>A100911</t>
  </si>
  <si>
    <t>Ostale društvene potrebe</t>
  </si>
  <si>
    <t>A100916</t>
  </si>
  <si>
    <t>Održavanje i djelatnost Interpretacijskog centra pomorske baštine</t>
  </si>
  <si>
    <t>A100917</t>
  </si>
  <si>
    <t>Održavanje i djelatnost vježbališta na otvorenom - Dražica</t>
  </si>
  <si>
    <t>K100903</t>
  </si>
  <si>
    <t>Kapitalne donacije sportskim udrugama</t>
  </si>
  <si>
    <t>K100906</t>
  </si>
  <si>
    <t>Kapitalne donacije udrugama u kulturi i vjerskim zajednicama</t>
  </si>
  <si>
    <t>K100912</t>
  </si>
  <si>
    <t>Ostale društvene potrebe - kapit.</t>
  </si>
  <si>
    <t>K100913</t>
  </si>
  <si>
    <t>Opremanje i izgradnja sportskih objekata i igrališta</t>
  </si>
  <si>
    <t>Zaštita, očuvanje i unapređenje zdravlja i socijalna skrb</t>
  </si>
  <si>
    <t>A101001</t>
  </si>
  <si>
    <t>Turistička ambulanta i hitna medicinska služba</t>
  </si>
  <si>
    <t>A101002</t>
  </si>
  <si>
    <t>Dodatni standardi u zdravstvu</t>
  </si>
  <si>
    <t>A101003</t>
  </si>
  <si>
    <t>A101004</t>
  </si>
  <si>
    <t>A101005</t>
  </si>
  <si>
    <t>Socijalni program</t>
  </si>
  <si>
    <t>Crveni križ</t>
  </si>
  <si>
    <t>Socijalno humanitarne udruge</t>
  </si>
  <si>
    <t>A101006</t>
  </si>
  <si>
    <t>A101007</t>
  </si>
  <si>
    <t>Pomoć za opremu novorođenčadi</t>
  </si>
  <si>
    <t>Pomoć i njega u kući - geronto domaćica</t>
  </si>
  <si>
    <t>Izgradnja i održavanje obale i obalnog pojasa</t>
  </si>
  <si>
    <t>A101102</t>
  </si>
  <si>
    <t>Održavanje plaža</t>
  </si>
  <si>
    <t>K101103</t>
  </si>
  <si>
    <t>Razvoj luke Krk</t>
  </si>
  <si>
    <t>Jačanje gospodarstva, poljoprivrede i turizma</t>
  </si>
  <si>
    <t>A101201</t>
  </si>
  <si>
    <t>Poduzetništvo, poljoprivreda i ostali ekonomski poslovi</t>
  </si>
  <si>
    <t>A101202</t>
  </si>
  <si>
    <t>Sustav upravljanja kvalitetom</t>
  </si>
  <si>
    <t>A101205</t>
  </si>
  <si>
    <t>LAG Lokalna akcijska grupa</t>
  </si>
  <si>
    <t>A101206</t>
  </si>
  <si>
    <t>Program javnih potreba u poljoprivredi</t>
  </si>
  <si>
    <t>A101210</t>
  </si>
  <si>
    <t>Video nadzor - održavanje</t>
  </si>
  <si>
    <t>K101209</t>
  </si>
  <si>
    <t>Video nadzor - oprema</t>
  </si>
  <si>
    <t>Prostorno uređenje</t>
  </si>
  <si>
    <t>A101303</t>
  </si>
  <si>
    <t>Geodetske usluge i priprema dokumentacije</t>
  </si>
  <si>
    <t>K101301</t>
  </si>
  <si>
    <t>Prostorno planiranje</t>
  </si>
  <si>
    <t>K101304</t>
  </si>
  <si>
    <t>Projektiranje i priprema projekata</t>
  </si>
  <si>
    <t>Razvojni projekti i projekti poticanja energetske učinkovitosti</t>
  </si>
  <si>
    <t>A101401</t>
  </si>
  <si>
    <t>Razvoj informatičkog sustava</t>
  </si>
  <si>
    <t>A101404</t>
  </si>
  <si>
    <t>Rekonstrukcija gradskih zidina</t>
  </si>
  <si>
    <t>A101441</t>
  </si>
  <si>
    <t>Izrada Strategije razvoja pametnog grada i podrške certifikaciji ISO 37120 Grada Krka</t>
  </si>
  <si>
    <t>K101406</t>
  </si>
  <si>
    <t>Multimedijalni kulturni centar</t>
  </si>
  <si>
    <t>K101410</t>
  </si>
  <si>
    <t>Izgradnja zgrade Jedriličarskog kluba u Krku</t>
  </si>
  <si>
    <t>K101413</t>
  </si>
  <si>
    <t>Izgradnja zgrade DVD-a</t>
  </si>
  <si>
    <t>K101414</t>
  </si>
  <si>
    <t>Projekti poticanja energetske uč. u kućanstvima</t>
  </si>
  <si>
    <t>K101421</t>
  </si>
  <si>
    <t>Punionica za vozila na električni pogon</t>
  </si>
  <si>
    <t>K101422</t>
  </si>
  <si>
    <t>GIS Grada Krka - proširenje</t>
  </si>
  <si>
    <t>K101424</t>
  </si>
  <si>
    <t>Navodnjavanje polja Kimpi i Kaštel - projektna dokumentacija</t>
  </si>
  <si>
    <t>K101425</t>
  </si>
  <si>
    <t xml:space="preserve">Vježbalište na otvorenom - Dražica </t>
  </si>
  <si>
    <t>K101431</t>
  </si>
  <si>
    <t>Izgradnja nadstrešnice na boćarskoj stazi u naselju Brzac</t>
  </si>
  <si>
    <t>K101438</t>
  </si>
  <si>
    <t>Uređenje starogradske jezgre</t>
  </si>
  <si>
    <t>Izgradnja skate i bike parka Ježevac</t>
  </si>
  <si>
    <t>K101439</t>
  </si>
  <si>
    <t>Dogradnja dječjeg vrtića u Krku</t>
  </si>
  <si>
    <t>K101440</t>
  </si>
  <si>
    <t>Modernizacija postojeće javne rasvjete na dijelu Grada Krka</t>
  </si>
  <si>
    <t>K101442</t>
  </si>
  <si>
    <t>Audio sustav Grada Krka</t>
  </si>
  <si>
    <t>K101443</t>
  </si>
  <si>
    <t>Energetska obnova zgrada u javnom sektoru</t>
  </si>
  <si>
    <t>T101436</t>
  </si>
  <si>
    <t>Organiziranje i provođenje zaštite i spašavanja</t>
  </si>
  <si>
    <t>A500112</t>
  </si>
  <si>
    <t>Zapovjedništvo i postrojbe CZ</t>
  </si>
  <si>
    <t>Knjižnična djelatnost</t>
  </si>
  <si>
    <t>K200102</t>
  </si>
  <si>
    <t>Gradska knjižnica - oprema</t>
  </si>
  <si>
    <t>K200104</t>
  </si>
  <si>
    <t>Gradska knjižnica - oprema iz Minist. kulture</t>
  </si>
  <si>
    <t>K200105</t>
  </si>
  <si>
    <t>Gradska knjižnica - oprema iz vlast.prih.</t>
  </si>
  <si>
    <t>Kulturna djelatnost</t>
  </si>
  <si>
    <t>A300104</t>
  </si>
  <si>
    <t xml:space="preserve">Centar za kulturu - kulturna događanja vlast. </t>
  </si>
  <si>
    <t>A300105</t>
  </si>
  <si>
    <t>Centar za kulturu - kulturna događanja nenadl.pror.</t>
  </si>
  <si>
    <t>K300106</t>
  </si>
  <si>
    <t>Centar za kulturu - Putevima Frankopana - EU</t>
  </si>
  <si>
    <t>K300108</t>
  </si>
  <si>
    <t>Centar za kulturu - Putevima Frankopana - učešće grada</t>
  </si>
  <si>
    <t>T300109</t>
  </si>
  <si>
    <t>T300110</t>
  </si>
  <si>
    <t>Predškolski odgoj</t>
  </si>
  <si>
    <t>Dječji vrtić - oprema objekata u Krku i Vrhu</t>
  </si>
  <si>
    <t>K400102</t>
  </si>
  <si>
    <t>K400104</t>
  </si>
  <si>
    <t>Dječji vrtić  - oprema objekata u otočkim općinama</t>
  </si>
  <si>
    <t>K400108</t>
  </si>
  <si>
    <t>Dječji vrtić - stambeni objekti</t>
  </si>
  <si>
    <t>K500105</t>
  </si>
  <si>
    <t>Javna vatrogasna postrojba - objekti, vozila, oprema - donacije</t>
  </si>
  <si>
    <t>K500107</t>
  </si>
  <si>
    <t>JVP-vlast. Oprema i prij. sredstva</t>
  </si>
  <si>
    <t>K500110</t>
  </si>
  <si>
    <t>JVP-nabava vozila-nadležni proračun</t>
  </si>
  <si>
    <t>UKUPNO CILJ 1.</t>
  </si>
  <si>
    <t>UKUPNO CILJ 2.</t>
  </si>
  <si>
    <t>UKUPNO CILJ 3.</t>
  </si>
  <si>
    <t>UKUPNO CILJ 4.</t>
  </si>
  <si>
    <t>Proračun 2019.</t>
  </si>
  <si>
    <t>SVEUKUPNO (CILJ 1. + CILJ 2. + CILJ 3. + CILJ 4.)</t>
  </si>
  <si>
    <t>CILJ 1.  RAZVOJ ZELENOG GOSPODARSTVA</t>
  </si>
  <si>
    <t xml:space="preserve">                                                                                                                                                                                                                               CILJ 2. RAZVOJ INFRASTRUKTURE I RECEPTIVNIH SADRŽAJA</t>
  </si>
  <si>
    <t>A300103</t>
  </si>
  <si>
    <t xml:space="preserve">Centar za kulturu - kulturna događanja </t>
  </si>
  <si>
    <t>programi u srednješkolskom obrazovanju - kapitalni</t>
  </si>
  <si>
    <t>K100803</t>
  </si>
  <si>
    <t>I. IZMJENA I DOPUNA ZA 2019. GODINU</t>
  </si>
  <si>
    <t>POVEĆANJE/            SMANJENJE</t>
  </si>
  <si>
    <t>K100503</t>
  </si>
  <si>
    <t>II. IZMJENA I DOPUNA ZA 2019. GODINU</t>
  </si>
  <si>
    <t>K101435</t>
  </si>
  <si>
    <t>IZMJENA PLANA RAZVOJNIH PROGRAMA ZA RAZDOBLJE OD 2019.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</si>
</sst>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53">
    <xf numFmtId="0" fontId="0" fillId="0" borderId="0" xfId="0"/>
    <xf numFmtId="0" fontId="5" fillId="0" borderId="2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1" fontId="6" fillId="3" borderId="1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" fontId="7" fillId="2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/>
    </xf>
    <xf numFmtId="0" fontId="5" fillId="0" borderId="3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textRotation="90" wrapText="1"/>
    </xf>
  </cellXfs>
  <cellStyles count="6">
    <cellStyle name="Normal" xfId="0" builtinId="0"/>
    <cellStyle name="Normal 2" xfId="1"/>
    <cellStyle name="Normal 2 2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2"/>
  <sheetViews>
    <sheetView tabSelected="1" view="pageBreakPreview" zoomScale="90" zoomScaleNormal="100" zoomScaleSheetLayoutView="90" workbookViewId="0">
      <selection activeCell="D3" sqref="D3"/>
    </sheetView>
  </sheetViews>
  <sheetFormatPr defaultColWidth="9.140625" defaultRowHeight="12.75" x14ac:dyDescent="0.25"/>
  <cols>
    <col min="1" max="1" width="9.85546875" style="2" customWidth="1"/>
    <col min="2" max="2" width="12.28515625" style="2" customWidth="1"/>
    <col min="3" max="3" width="12.5703125" style="2" customWidth="1"/>
    <col min="4" max="4" width="60" style="21" customWidth="1"/>
    <col min="5" max="5" width="14.7109375" style="2" customWidth="1"/>
    <col min="6" max="7" width="16.42578125" style="2" customWidth="1"/>
    <col min="8" max="8" width="15" style="2" customWidth="1"/>
    <col min="9" max="9" width="8" style="2" customWidth="1"/>
    <col min="10" max="10" width="6.85546875" style="2" customWidth="1"/>
    <col min="11" max="16384" width="9.140625" style="2"/>
  </cols>
  <sheetData>
    <row r="1" spans="1:10" x14ac:dyDescent="0.25">
      <c r="A1" s="51" t="s">
        <v>257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x14ac:dyDescent="0.25">
      <c r="A2" s="22"/>
      <c r="B2" s="22"/>
      <c r="C2" s="22"/>
      <c r="D2" s="22"/>
      <c r="E2" s="22"/>
      <c r="F2" s="22"/>
      <c r="G2" s="31"/>
      <c r="H2" s="22"/>
      <c r="I2" s="22"/>
      <c r="J2" s="22"/>
    </row>
    <row r="4" spans="1:10" ht="26.25" customHeight="1" x14ac:dyDescent="0.25">
      <c r="A4" s="43" t="s">
        <v>15</v>
      </c>
      <c r="B4" s="43" t="s">
        <v>1</v>
      </c>
      <c r="C4" s="46" t="s">
        <v>2</v>
      </c>
      <c r="D4" s="46" t="s">
        <v>0</v>
      </c>
      <c r="E4" s="32" t="s">
        <v>244</v>
      </c>
      <c r="F4" s="32" t="s">
        <v>252</v>
      </c>
      <c r="G4" s="32" t="s">
        <v>255</v>
      </c>
      <c r="H4" s="32" t="s">
        <v>253</v>
      </c>
      <c r="I4" s="40" t="s">
        <v>3</v>
      </c>
      <c r="J4" s="40"/>
    </row>
    <row r="5" spans="1:10" ht="30.75" customHeight="1" x14ac:dyDescent="0.25">
      <c r="A5" s="44"/>
      <c r="B5" s="45"/>
      <c r="C5" s="47"/>
      <c r="D5" s="47"/>
      <c r="E5" s="33"/>
      <c r="F5" s="33"/>
      <c r="G5" s="33"/>
      <c r="H5" s="33"/>
      <c r="I5" s="1" t="s">
        <v>4</v>
      </c>
      <c r="J5" s="1" t="s">
        <v>5</v>
      </c>
    </row>
    <row r="6" spans="1:10" s="6" customFormat="1" ht="17.25" customHeight="1" x14ac:dyDescent="0.25">
      <c r="A6" s="48" t="s">
        <v>246</v>
      </c>
      <c r="B6" s="41"/>
      <c r="C6" s="3">
        <v>1012</v>
      </c>
      <c r="D6" s="4" t="s">
        <v>149</v>
      </c>
      <c r="E6" s="24">
        <f>E7+E8</f>
        <v>200000</v>
      </c>
      <c r="F6" s="24">
        <f t="shared" ref="F6:G6" si="0">F7+F8</f>
        <v>195000</v>
      </c>
      <c r="G6" s="24">
        <f t="shared" si="0"/>
        <v>195000</v>
      </c>
      <c r="H6" s="24">
        <f>G6-F6</f>
        <v>0</v>
      </c>
      <c r="I6" s="5"/>
      <c r="J6" s="5"/>
    </row>
    <row r="7" spans="1:10" s="6" customFormat="1" ht="15" customHeight="1" x14ac:dyDescent="0.25">
      <c r="A7" s="49"/>
      <c r="B7" s="41"/>
      <c r="C7" s="7" t="s">
        <v>154</v>
      </c>
      <c r="D7" s="8" t="s">
        <v>155</v>
      </c>
      <c r="E7" s="23">
        <v>20000</v>
      </c>
      <c r="F7" s="23">
        <v>15000</v>
      </c>
      <c r="G7" s="23">
        <v>15000</v>
      </c>
      <c r="H7" s="24">
        <f t="shared" ref="H7:H31" si="1">G7-F7</f>
        <v>0</v>
      </c>
      <c r="I7" s="10">
        <v>1</v>
      </c>
      <c r="J7" s="10">
        <v>1</v>
      </c>
    </row>
    <row r="8" spans="1:10" s="6" customFormat="1" ht="15" customHeight="1" x14ac:dyDescent="0.25">
      <c r="A8" s="49"/>
      <c r="B8" s="41"/>
      <c r="C8" s="7" t="s">
        <v>156</v>
      </c>
      <c r="D8" s="8" t="s">
        <v>157</v>
      </c>
      <c r="E8" s="23">
        <v>180000</v>
      </c>
      <c r="F8" s="23">
        <v>180000</v>
      </c>
      <c r="G8" s="23">
        <v>180000</v>
      </c>
      <c r="H8" s="24">
        <f t="shared" si="1"/>
        <v>0</v>
      </c>
      <c r="I8" s="10">
        <v>1</v>
      </c>
      <c r="J8" s="10">
        <v>1</v>
      </c>
    </row>
    <row r="9" spans="1:10" s="6" customFormat="1" ht="17.25" customHeight="1" x14ac:dyDescent="0.25">
      <c r="A9" s="49"/>
      <c r="B9" s="41"/>
      <c r="C9" s="3">
        <v>1014</v>
      </c>
      <c r="D9" s="4" t="s">
        <v>169</v>
      </c>
      <c r="E9" s="24">
        <f>E10</f>
        <v>320000</v>
      </c>
      <c r="F9" s="24">
        <f t="shared" ref="F9:G9" si="2">F10</f>
        <v>71000</v>
      </c>
      <c r="G9" s="24">
        <f t="shared" si="2"/>
        <v>71000</v>
      </c>
      <c r="H9" s="24">
        <f t="shared" si="1"/>
        <v>0</v>
      </c>
      <c r="I9" s="5"/>
      <c r="J9" s="5"/>
    </row>
    <row r="10" spans="1:10" s="6" customFormat="1" ht="15" customHeight="1" x14ac:dyDescent="0.25">
      <c r="A10" s="49"/>
      <c r="B10" s="41"/>
      <c r="C10" s="7" t="s">
        <v>188</v>
      </c>
      <c r="D10" s="8" t="s">
        <v>189</v>
      </c>
      <c r="E10" s="23">
        <v>320000</v>
      </c>
      <c r="F10" s="23">
        <v>71000</v>
      </c>
      <c r="G10" s="23">
        <v>71000</v>
      </c>
      <c r="H10" s="24">
        <f t="shared" si="1"/>
        <v>0</v>
      </c>
      <c r="I10" s="10">
        <v>1</v>
      </c>
      <c r="J10" s="10">
        <v>1</v>
      </c>
    </row>
    <row r="11" spans="1:10" s="6" customFormat="1" ht="17.25" customHeight="1" x14ac:dyDescent="0.25">
      <c r="A11" s="49"/>
      <c r="B11" s="41" t="s">
        <v>6</v>
      </c>
      <c r="C11" s="25">
        <v>1004</v>
      </c>
      <c r="D11" s="26" t="s">
        <v>18</v>
      </c>
      <c r="E11" s="24">
        <f>E12+E13</f>
        <v>2430000</v>
      </c>
      <c r="F11" s="24">
        <f t="shared" ref="F11:G11" si="3">F12+F13</f>
        <v>2630000</v>
      </c>
      <c r="G11" s="24">
        <f t="shared" si="3"/>
        <v>2695000</v>
      </c>
      <c r="H11" s="24">
        <f t="shared" si="1"/>
        <v>65000</v>
      </c>
      <c r="I11" s="5"/>
      <c r="J11" s="5"/>
    </row>
    <row r="12" spans="1:10" s="6" customFormat="1" ht="15" customHeight="1" x14ac:dyDescent="0.25">
      <c r="A12" s="49"/>
      <c r="B12" s="41"/>
      <c r="C12" s="7" t="s">
        <v>19</v>
      </c>
      <c r="D12" s="8" t="s">
        <v>20</v>
      </c>
      <c r="E12" s="23">
        <v>1415000</v>
      </c>
      <c r="F12" s="23">
        <v>1515000</v>
      </c>
      <c r="G12" s="23">
        <v>1535000</v>
      </c>
      <c r="H12" s="24">
        <f t="shared" si="1"/>
        <v>20000</v>
      </c>
      <c r="I12" s="10">
        <v>1</v>
      </c>
      <c r="J12" s="10">
        <v>1</v>
      </c>
    </row>
    <row r="13" spans="1:10" ht="15" customHeight="1" x14ac:dyDescent="0.25">
      <c r="A13" s="49"/>
      <c r="B13" s="41"/>
      <c r="C13" s="7" t="s">
        <v>33</v>
      </c>
      <c r="D13" s="8" t="s">
        <v>34</v>
      </c>
      <c r="E13" s="23">
        <v>1015000</v>
      </c>
      <c r="F13" s="23">
        <v>1115000</v>
      </c>
      <c r="G13" s="23">
        <v>1160000</v>
      </c>
      <c r="H13" s="24">
        <f t="shared" si="1"/>
        <v>45000</v>
      </c>
      <c r="I13" s="10">
        <v>1</v>
      </c>
      <c r="J13" s="10">
        <v>1</v>
      </c>
    </row>
    <row r="14" spans="1:10" ht="17.25" customHeight="1" x14ac:dyDescent="0.25">
      <c r="A14" s="49"/>
      <c r="B14" s="41"/>
      <c r="C14" s="3">
        <v>1014</v>
      </c>
      <c r="D14" s="4" t="s">
        <v>169</v>
      </c>
      <c r="E14" s="24">
        <f>SUM(E15:E17)</f>
        <v>3690000</v>
      </c>
      <c r="F14" s="24">
        <f t="shared" ref="F14:G14" si="4">SUM(F15:F17)</f>
        <v>3710650</v>
      </c>
      <c r="G14" s="24">
        <f>SUM(G15:G17)</f>
        <v>0</v>
      </c>
      <c r="H14" s="24">
        <f t="shared" si="1"/>
        <v>-3710650</v>
      </c>
      <c r="I14" s="5"/>
      <c r="J14" s="5"/>
    </row>
    <row r="15" spans="1:10" ht="15" customHeight="1" x14ac:dyDescent="0.25">
      <c r="A15" s="49"/>
      <c r="B15" s="41"/>
      <c r="C15" s="7" t="s">
        <v>182</v>
      </c>
      <c r="D15" s="8" t="s">
        <v>183</v>
      </c>
      <c r="E15" s="23">
        <v>60000</v>
      </c>
      <c r="F15" s="23">
        <v>60000</v>
      </c>
      <c r="G15" s="23">
        <v>0</v>
      </c>
      <c r="H15" s="24">
        <f t="shared" si="1"/>
        <v>-60000</v>
      </c>
      <c r="I15" s="10">
        <v>1</v>
      </c>
      <c r="J15" s="10">
        <v>1</v>
      </c>
    </row>
    <row r="16" spans="1:10" ht="15" customHeight="1" x14ac:dyDescent="0.25">
      <c r="A16" s="49"/>
      <c r="B16" s="41"/>
      <c r="C16" s="7" t="s">
        <v>199</v>
      </c>
      <c r="D16" s="8" t="s">
        <v>200</v>
      </c>
      <c r="E16" s="23">
        <v>3030000</v>
      </c>
      <c r="F16" s="23">
        <v>3030000</v>
      </c>
      <c r="G16" s="23">
        <v>0</v>
      </c>
      <c r="H16" s="24">
        <f t="shared" si="1"/>
        <v>-3030000</v>
      </c>
      <c r="I16" s="10">
        <v>1</v>
      </c>
      <c r="J16" s="10">
        <v>1</v>
      </c>
    </row>
    <row r="17" spans="1:10" ht="15" customHeight="1" x14ac:dyDescent="0.25">
      <c r="A17" s="49"/>
      <c r="B17" s="41"/>
      <c r="C17" s="7" t="s">
        <v>203</v>
      </c>
      <c r="D17" s="8" t="s">
        <v>204</v>
      </c>
      <c r="E17" s="23">
        <v>600000</v>
      </c>
      <c r="F17" s="23">
        <v>620650</v>
      </c>
      <c r="G17" s="23">
        <v>0</v>
      </c>
      <c r="H17" s="24">
        <f t="shared" si="1"/>
        <v>-620650</v>
      </c>
      <c r="I17" s="10">
        <v>1</v>
      </c>
      <c r="J17" s="10">
        <v>1</v>
      </c>
    </row>
    <row r="18" spans="1:10" s="6" customFormat="1" ht="17.25" customHeight="1" x14ac:dyDescent="0.25">
      <c r="A18" s="49"/>
      <c r="B18" s="42" t="s">
        <v>11</v>
      </c>
      <c r="C18" s="3">
        <v>1010</v>
      </c>
      <c r="D18" s="4" t="s">
        <v>129</v>
      </c>
      <c r="E18" s="24">
        <f>E19</f>
        <v>280000</v>
      </c>
      <c r="F18" s="24">
        <f t="shared" ref="F18:G18" si="5">F19</f>
        <v>285000</v>
      </c>
      <c r="G18" s="24">
        <f t="shared" si="5"/>
        <v>250000</v>
      </c>
      <c r="H18" s="24">
        <f t="shared" si="1"/>
        <v>-35000</v>
      </c>
      <c r="I18" s="5"/>
      <c r="J18" s="5"/>
    </row>
    <row r="19" spans="1:10" ht="15" customHeight="1" x14ac:dyDescent="0.25">
      <c r="A19" s="49"/>
      <c r="B19" s="42"/>
      <c r="C19" s="7" t="s">
        <v>130</v>
      </c>
      <c r="D19" s="8" t="s">
        <v>131</v>
      </c>
      <c r="E19" s="23">
        <v>280000</v>
      </c>
      <c r="F19" s="23">
        <v>285000</v>
      </c>
      <c r="G19" s="23">
        <v>250000</v>
      </c>
      <c r="H19" s="24">
        <f t="shared" si="1"/>
        <v>-35000</v>
      </c>
      <c r="I19" s="10">
        <v>1</v>
      </c>
      <c r="J19" s="10">
        <v>1</v>
      </c>
    </row>
    <row r="20" spans="1:10" ht="17.25" customHeight="1" x14ac:dyDescent="0.25">
      <c r="A20" s="49"/>
      <c r="B20" s="42"/>
      <c r="C20" s="3">
        <v>1011</v>
      </c>
      <c r="D20" s="4" t="s">
        <v>144</v>
      </c>
      <c r="E20" s="24">
        <f>E21</f>
        <v>500000</v>
      </c>
      <c r="F20" s="24">
        <f t="shared" ref="F20:G20" si="6">F21</f>
        <v>900000</v>
      </c>
      <c r="G20" s="24">
        <f t="shared" si="6"/>
        <v>900000</v>
      </c>
      <c r="H20" s="24">
        <f t="shared" si="1"/>
        <v>0</v>
      </c>
      <c r="I20" s="5"/>
      <c r="J20" s="5"/>
    </row>
    <row r="21" spans="1:10" ht="15" customHeight="1" x14ac:dyDescent="0.25">
      <c r="A21" s="49"/>
      <c r="B21" s="42"/>
      <c r="C21" s="7" t="s">
        <v>145</v>
      </c>
      <c r="D21" s="8" t="s">
        <v>146</v>
      </c>
      <c r="E21" s="23">
        <v>500000</v>
      </c>
      <c r="F21" s="23">
        <v>900000</v>
      </c>
      <c r="G21" s="23">
        <v>900000</v>
      </c>
      <c r="H21" s="24">
        <f t="shared" si="1"/>
        <v>0</v>
      </c>
      <c r="I21" s="10">
        <v>1</v>
      </c>
      <c r="J21" s="10">
        <v>1</v>
      </c>
    </row>
    <row r="22" spans="1:10" ht="17.25" customHeight="1" x14ac:dyDescent="0.25">
      <c r="A22" s="49"/>
      <c r="B22" s="42"/>
      <c r="C22" s="3">
        <v>1014</v>
      </c>
      <c r="D22" s="4" t="s">
        <v>169</v>
      </c>
      <c r="E22" s="24">
        <f>SUM(E23:E25)</f>
        <v>615000</v>
      </c>
      <c r="F22" s="24">
        <f t="shared" ref="F22:G22" si="7">SUM(F23:F25)</f>
        <v>572000</v>
      </c>
      <c r="G22" s="24">
        <f t="shared" si="7"/>
        <v>572000</v>
      </c>
      <c r="H22" s="24">
        <f t="shared" si="1"/>
        <v>0</v>
      </c>
      <c r="I22" s="5"/>
      <c r="J22" s="5"/>
    </row>
    <row r="23" spans="1:10" ht="15" customHeight="1" x14ac:dyDescent="0.25">
      <c r="A23" s="49"/>
      <c r="B23" s="42"/>
      <c r="C23" s="11" t="s">
        <v>184</v>
      </c>
      <c r="D23" s="12" t="s">
        <v>185</v>
      </c>
      <c r="E23" s="29">
        <v>465000</v>
      </c>
      <c r="F23" s="29">
        <v>562000</v>
      </c>
      <c r="G23" s="29">
        <v>562000</v>
      </c>
      <c r="H23" s="24">
        <f t="shared" si="1"/>
        <v>0</v>
      </c>
      <c r="I23" s="13">
        <v>1</v>
      </c>
      <c r="J23" s="13">
        <v>1</v>
      </c>
    </row>
    <row r="24" spans="1:10" ht="15" customHeight="1" x14ac:dyDescent="0.25">
      <c r="A24" s="49"/>
      <c r="B24" s="42"/>
      <c r="C24" s="11" t="s">
        <v>201</v>
      </c>
      <c r="D24" s="12" t="s">
        <v>202</v>
      </c>
      <c r="E24" s="29">
        <v>100000</v>
      </c>
      <c r="F24" s="29">
        <v>10000</v>
      </c>
      <c r="G24" s="29">
        <v>10000</v>
      </c>
      <c r="H24" s="24">
        <f t="shared" si="1"/>
        <v>0</v>
      </c>
      <c r="I24" s="13">
        <v>1</v>
      </c>
      <c r="J24" s="13">
        <v>1</v>
      </c>
    </row>
    <row r="25" spans="1:10" ht="15" customHeight="1" x14ac:dyDescent="0.25">
      <c r="A25" s="49"/>
      <c r="B25" s="42"/>
      <c r="C25" s="11" t="s">
        <v>205</v>
      </c>
      <c r="D25" s="12" t="s">
        <v>202</v>
      </c>
      <c r="E25" s="29">
        <v>50000</v>
      </c>
      <c r="F25" s="29">
        <v>0</v>
      </c>
      <c r="G25" s="29">
        <v>0</v>
      </c>
      <c r="H25" s="24">
        <f t="shared" si="1"/>
        <v>0</v>
      </c>
      <c r="I25" s="13">
        <v>1</v>
      </c>
      <c r="J25" s="13">
        <v>1</v>
      </c>
    </row>
    <row r="26" spans="1:10" s="6" customFormat="1" ht="23.25" customHeight="1" x14ac:dyDescent="0.25">
      <c r="A26" s="49"/>
      <c r="B26" s="41" t="s">
        <v>12</v>
      </c>
      <c r="C26" s="3">
        <v>1004</v>
      </c>
      <c r="D26" s="4" t="s">
        <v>18</v>
      </c>
      <c r="E26" s="24">
        <f>E27</f>
        <v>1332000</v>
      </c>
      <c r="F26" s="24">
        <f t="shared" ref="F26:G26" si="8">F27</f>
        <v>2125000</v>
      </c>
      <c r="G26" s="24">
        <f t="shared" si="8"/>
        <v>2125000</v>
      </c>
      <c r="H26" s="24">
        <f t="shared" si="1"/>
        <v>0</v>
      </c>
      <c r="I26" s="5"/>
      <c r="J26" s="5"/>
    </row>
    <row r="27" spans="1:10" ht="15" customHeight="1" x14ac:dyDescent="0.25">
      <c r="A27" s="49"/>
      <c r="B27" s="41"/>
      <c r="C27" s="7" t="s">
        <v>47</v>
      </c>
      <c r="D27" s="8" t="s">
        <v>48</v>
      </c>
      <c r="E27" s="23">
        <v>1332000</v>
      </c>
      <c r="F27" s="23">
        <v>2125000</v>
      </c>
      <c r="G27" s="23">
        <v>2125000</v>
      </c>
      <c r="H27" s="24">
        <f t="shared" si="1"/>
        <v>0</v>
      </c>
      <c r="I27" s="10">
        <v>1</v>
      </c>
      <c r="J27" s="10">
        <v>1</v>
      </c>
    </row>
    <row r="28" spans="1:10" ht="21" customHeight="1" x14ac:dyDescent="0.25">
      <c r="A28" s="49"/>
      <c r="B28" s="41"/>
      <c r="C28" s="3">
        <v>1012</v>
      </c>
      <c r="D28" s="4" t="s">
        <v>149</v>
      </c>
      <c r="E28" s="24">
        <f>E29</f>
        <v>200000</v>
      </c>
      <c r="F28" s="24">
        <f t="shared" ref="F28:G28" si="9">F29</f>
        <v>190000</v>
      </c>
      <c r="G28" s="24">
        <f t="shared" si="9"/>
        <v>190000</v>
      </c>
      <c r="H28" s="24">
        <f t="shared" si="1"/>
        <v>0</v>
      </c>
      <c r="I28" s="5"/>
      <c r="J28" s="5"/>
    </row>
    <row r="29" spans="1:10" ht="15" customHeight="1" x14ac:dyDescent="0.25">
      <c r="A29" s="49"/>
      <c r="B29" s="41"/>
      <c r="C29" s="7" t="s">
        <v>150</v>
      </c>
      <c r="D29" s="8" t="s">
        <v>151</v>
      </c>
      <c r="E29" s="23">
        <v>200000</v>
      </c>
      <c r="F29" s="23">
        <v>190000</v>
      </c>
      <c r="G29" s="23">
        <v>190000</v>
      </c>
      <c r="H29" s="24">
        <f t="shared" si="1"/>
        <v>0</v>
      </c>
      <c r="I29" s="10">
        <v>1</v>
      </c>
      <c r="J29" s="10">
        <v>1</v>
      </c>
    </row>
    <row r="30" spans="1:10" ht="4.1500000000000004" customHeight="1" x14ac:dyDescent="0.25">
      <c r="A30" s="50"/>
      <c r="B30" s="41"/>
      <c r="C30" s="7"/>
      <c r="D30" s="8"/>
      <c r="E30" s="9"/>
      <c r="F30" s="9"/>
      <c r="G30" s="9"/>
      <c r="H30" s="24">
        <f t="shared" si="1"/>
        <v>0</v>
      </c>
      <c r="I30" s="14"/>
      <c r="J30" s="14"/>
    </row>
    <row r="31" spans="1:10" ht="24.75" customHeight="1" x14ac:dyDescent="0.25">
      <c r="A31" s="34" t="s">
        <v>240</v>
      </c>
      <c r="B31" s="35"/>
      <c r="C31" s="35"/>
      <c r="D31" s="36"/>
      <c r="E31" s="30">
        <f>E28+E26+E22+E20+E18+E14+E11+E9+E6</f>
        <v>9567000</v>
      </c>
      <c r="F31" s="30">
        <f>F28+F26+F22+F20+F18+F14+F11+F9+F6</f>
        <v>10678650</v>
      </c>
      <c r="G31" s="30">
        <f>G28+G26+G22+G20+G18+G14+G11+G9+G6</f>
        <v>6998000</v>
      </c>
      <c r="H31" s="24">
        <f t="shared" si="1"/>
        <v>-3680650</v>
      </c>
      <c r="I31" s="16"/>
      <c r="J31" s="16"/>
    </row>
    <row r="32" spans="1:10" s="17" customFormat="1" ht="9" customHeight="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9"/>
    </row>
    <row r="33" spans="1:10" s="6" customFormat="1" ht="15" customHeight="1" x14ac:dyDescent="0.25">
      <c r="A33" s="52" t="s">
        <v>247</v>
      </c>
      <c r="B33" s="41" t="s">
        <v>16</v>
      </c>
      <c r="C33" s="3">
        <v>1004</v>
      </c>
      <c r="D33" s="4" t="s">
        <v>18</v>
      </c>
      <c r="E33" s="24">
        <f>SUM(E34:E48)</f>
        <v>19584600</v>
      </c>
      <c r="F33" s="24">
        <f>SUM(F34:F48)</f>
        <v>19835600</v>
      </c>
      <c r="G33" s="24">
        <f>SUM(G34:G48)</f>
        <v>20568600</v>
      </c>
      <c r="H33" s="24">
        <f t="shared" ref="H33:H88" si="10">G33-F33</f>
        <v>733000</v>
      </c>
      <c r="I33" s="18"/>
      <c r="J33" s="18"/>
    </row>
    <row r="34" spans="1:10" ht="15" customHeight="1" x14ac:dyDescent="0.25">
      <c r="A34" s="52"/>
      <c r="B34" s="41"/>
      <c r="C34" s="7" t="s">
        <v>21</v>
      </c>
      <c r="D34" s="8" t="s">
        <v>22</v>
      </c>
      <c r="E34" s="23">
        <v>900000</v>
      </c>
      <c r="F34" s="23">
        <v>1000000</v>
      </c>
      <c r="G34" s="23">
        <v>1300000</v>
      </c>
      <c r="H34" s="24">
        <f t="shared" si="10"/>
        <v>300000</v>
      </c>
      <c r="I34" s="10">
        <v>1</v>
      </c>
      <c r="J34" s="10">
        <v>1</v>
      </c>
    </row>
    <row r="35" spans="1:10" s="6" customFormat="1" ht="15" customHeight="1" x14ac:dyDescent="0.25">
      <c r="A35" s="52"/>
      <c r="B35" s="41"/>
      <c r="C35" s="7" t="s">
        <v>23</v>
      </c>
      <c r="D35" s="8" t="s">
        <v>24</v>
      </c>
      <c r="E35" s="23">
        <v>2980000</v>
      </c>
      <c r="F35" s="23">
        <v>2980000</v>
      </c>
      <c r="G35" s="23">
        <v>3080000</v>
      </c>
      <c r="H35" s="24">
        <f t="shared" si="10"/>
        <v>100000</v>
      </c>
      <c r="I35" s="10">
        <v>1</v>
      </c>
      <c r="J35" s="10">
        <v>1</v>
      </c>
    </row>
    <row r="36" spans="1:10" ht="15" customHeight="1" x14ac:dyDescent="0.25">
      <c r="A36" s="52"/>
      <c r="B36" s="41"/>
      <c r="C36" s="7" t="s">
        <v>25</v>
      </c>
      <c r="D36" s="8" t="s">
        <v>26</v>
      </c>
      <c r="E36" s="23">
        <v>150000</v>
      </c>
      <c r="F36" s="23">
        <v>150000</v>
      </c>
      <c r="G36" s="23">
        <v>150000</v>
      </c>
      <c r="H36" s="24">
        <f t="shared" si="10"/>
        <v>0</v>
      </c>
      <c r="I36" s="10">
        <v>1</v>
      </c>
      <c r="J36" s="10">
        <v>1</v>
      </c>
    </row>
    <row r="37" spans="1:10" ht="15" customHeight="1" x14ac:dyDescent="0.25">
      <c r="A37" s="52"/>
      <c r="B37" s="41"/>
      <c r="C37" s="7" t="s">
        <v>27</v>
      </c>
      <c r="D37" s="8" t="s">
        <v>28</v>
      </c>
      <c r="E37" s="23">
        <v>850000</v>
      </c>
      <c r="F37" s="23">
        <v>1000000</v>
      </c>
      <c r="G37" s="23">
        <v>1170000</v>
      </c>
      <c r="H37" s="24">
        <f t="shared" si="10"/>
        <v>170000</v>
      </c>
      <c r="I37" s="10">
        <v>1</v>
      </c>
      <c r="J37" s="10">
        <v>1</v>
      </c>
    </row>
    <row r="38" spans="1:10" ht="15" customHeight="1" x14ac:dyDescent="0.25">
      <c r="A38" s="52"/>
      <c r="B38" s="41"/>
      <c r="C38" s="7" t="s">
        <v>29</v>
      </c>
      <c r="D38" s="8" t="s">
        <v>30</v>
      </c>
      <c r="E38" s="23">
        <v>292000</v>
      </c>
      <c r="F38" s="23">
        <v>292000</v>
      </c>
      <c r="G38" s="23">
        <v>292000</v>
      </c>
      <c r="H38" s="24">
        <f t="shared" si="10"/>
        <v>0</v>
      </c>
      <c r="I38" s="10">
        <v>1</v>
      </c>
      <c r="J38" s="10">
        <v>1</v>
      </c>
    </row>
    <row r="39" spans="1:10" ht="15" customHeight="1" x14ac:dyDescent="0.25">
      <c r="A39" s="52"/>
      <c r="B39" s="41"/>
      <c r="C39" s="27" t="s">
        <v>35</v>
      </c>
      <c r="D39" s="28" t="s">
        <v>36</v>
      </c>
      <c r="E39" s="23">
        <v>5015000</v>
      </c>
      <c r="F39" s="23">
        <v>5445000</v>
      </c>
      <c r="G39" s="23">
        <v>5695000</v>
      </c>
      <c r="H39" s="24">
        <f t="shared" si="10"/>
        <v>250000</v>
      </c>
      <c r="I39" s="10">
        <v>1</v>
      </c>
      <c r="J39" s="10">
        <v>1</v>
      </c>
    </row>
    <row r="40" spans="1:10" ht="15" customHeight="1" x14ac:dyDescent="0.25">
      <c r="A40" s="52"/>
      <c r="B40" s="41"/>
      <c r="C40" s="7" t="s">
        <v>37</v>
      </c>
      <c r="D40" s="8" t="s">
        <v>38</v>
      </c>
      <c r="E40" s="23">
        <v>1400000</v>
      </c>
      <c r="F40" s="23">
        <v>887000</v>
      </c>
      <c r="G40" s="23">
        <v>887000</v>
      </c>
      <c r="H40" s="24">
        <f t="shared" si="10"/>
        <v>0</v>
      </c>
      <c r="I40" s="10">
        <v>1</v>
      </c>
      <c r="J40" s="10">
        <v>1</v>
      </c>
    </row>
    <row r="41" spans="1:10" ht="15" customHeight="1" x14ac:dyDescent="0.25">
      <c r="A41" s="52"/>
      <c r="B41" s="41"/>
      <c r="C41" s="7" t="s">
        <v>39</v>
      </c>
      <c r="D41" s="8" t="s">
        <v>40</v>
      </c>
      <c r="E41" s="23">
        <v>430000</v>
      </c>
      <c r="F41" s="23">
        <v>433000</v>
      </c>
      <c r="G41" s="23">
        <v>433000</v>
      </c>
      <c r="H41" s="24">
        <f t="shared" si="10"/>
        <v>0</v>
      </c>
      <c r="I41" s="10">
        <v>1</v>
      </c>
      <c r="J41" s="10">
        <v>1</v>
      </c>
    </row>
    <row r="42" spans="1:10" ht="15" customHeight="1" x14ac:dyDescent="0.25">
      <c r="A42" s="52"/>
      <c r="B42" s="41"/>
      <c r="C42" s="7" t="s">
        <v>41</v>
      </c>
      <c r="D42" s="8" t="s">
        <v>42</v>
      </c>
      <c r="E42" s="23">
        <v>140000</v>
      </c>
      <c r="F42" s="23">
        <v>361000</v>
      </c>
      <c r="G42" s="23">
        <v>363000</v>
      </c>
      <c r="H42" s="24">
        <f t="shared" si="10"/>
        <v>2000</v>
      </c>
      <c r="I42" s="10">
        <v>1</v>
      </c>
      <c r="J42" s="10">
        <v>1</v>
      </c>
    </row>
    <row r="43" spans="1:10" ht="15" customHeight="1" x14ac:dyDescent="0.25">
      <c r="A43" s="52"/>
      <c r="B43" s="41"/>
      <c r="C43" s="7" t="s">
        <v>43</v>
      </c>
      <c r="D43" s="8" t="s">
        <v>44</v>
      </c>
      <c r="E43" s="23">
        <v>110000</v>
      </c>
      <c r="F43" s="23">
        <v>145000</v>
      </c>
      <c r="G43" s="23">
        <v>145000</v>
      </c>
      <c r="H43" s="24">
        <f t="shared" si="10"/>
        <v>0</v>
      </c>
      <c r="I43" s="10">
        <v>1</v>
      </c>
      <c r="J43" s="10">
        <v>1</v>
      </c>
    </row>
    <row r="44" spans="1:10" ht="15" customHeight="1" x14ac:dyDescent="0.25">
      <c r="A44" s="52"/>
      <c r="B44" s="41"/>
      <c r="C44" s="7" t="s">
        <v>45</v>
      </c>
      <c r="D44" s="8" t="s">
        <v>46</v>
      </c>
      <c r="E44" s="23">
        <v>385000</v>
      </c>
      <c r="F44" s="23">
        <v>385000</v>
      </c>
      <c r="G44" s="23">
        <v>385000</v>
      </c>
      <c r="H44" s="24">
        <f t="shared" si="10"/>
        <v>0</v>
      </c>
      <c r="I44" s="10">
        <v>1</v>
      </c>
      <c r="J44" s="10">
        <v>1</v>
      </c>
    </row>
    <row r="45" spans="1:10" ht="15" customHeight="1" x14ac:dyDescent="0.25">
      <c r="A45" s="52"/>
      <c r="B45" s="41"/>
      <c r="C45" s="7" t="s">
        <v>49</v>
      </c>
      <c r="D45" s="8" t="s">
        <v>50</v>
      </c>
      <c r="E45" s="23">
        <v>4932600</v>
      </c>
      <c r="F45" s="23">
        <v>4932600</v>
      </c>
      <c r="G45" s="23">
        <v>4932600</v>
      </c>
      <c r="H45" s="24">
        <f t="shared" si="10"/>
        <v>0</v>
      </c>
      <c r="I45" s="10">
        <v>1</v>
      </c>
      <c r="J45" s="10">
        <v>1</v>
      </c>
    </row>
    <row r="46" spans="1:10" ht="15" customHeight="1" x14ac:dyDescent="0.25">
      <c r="A46" s="52"/>
      <c r="B46" s="41"/>
      <c r="C46" s="7" t="s">
        <v>51</v>
      </c>
      <c r="D46" s="8" t="s">
        <v>52</v>
      </c>
      <c r="E46" s="23">
        <v>1000000</v>
      </c>
      <c r="F46" s="23">
        <v>1815000</v>
      </c>
      <c r="G46" s="23">
        <v>1726000</v>
      </c>
      <c r="H46" s="24">
        <f t="shared" si="10"/>
        <v>-89000</v>
      </c>
      <c r="I46" s="10">
        <v>1</v>
      </c>
      <c r="J46" s="10">
        <v>1</v>
      </c>
    </row>
    <row r="47" spans="1:10" ht="25.5" x14ac:dyDescent="0.25">
      <c r="A47" s="52"/>
      <c r="B47" s="41"/>
      <c r="C47" s="7" t="s">
        <v>53</v>
      </c>
      <c r="D47" s="8" t="s">
        <v>54</v>
      </c>
      <c r="E47" s="23">
        <v>500000</v>
      </c>
      <c r="F47" s="23">
        <v>0</v>
      </c>
      <c r="G47" s="23">
        <v>0</v>
      </c>
      <c r="H47" s="24">
        <f t="shared" si="10"/>
        <v>0</v>
      </c>
      <c r="I47" s="10">
        <v>1</v>
      </c>
      <c r="J47" s="10">
        <v>1</v>
      </c>
    </row>
    <row r="48" spans="1:10" ht="15" customHeight="1" x14ac:dyDescent="0.25">
      <c r="A48" s="52"/>
      <c r="B48" s="41"/>
      <c r="C48" s="19" t="s">
        <v>55</v>
      </c>
      <c r="D48" s="8" t="s">
        <v>56</v>
      </c>
      <c r="E48" s="23">
        <v>500000</v>
      </c>
      <c r="F48" s="23">
        <v>10000</v>
      </c>
      <c r="G48" s="23">
        <v>10000</v>
      </c>
      <c r="H48" s="24">
        <f t="shared" si="10"/>
        <v>0</v>
      </c>
      <c r="I48" s="10">
        <v>1</v>
      </c>
      <c r="J48" s="10">
        <v>1</v>
      </c>
    </row>
    <row r="49" spans="1:10" ht="17.25" customHeight="1" x14ac:dyDescent="0.25">
      <c r="A49" s="52"/>
      <c r="B49" s="41"/>
      <c r="C49" s="3">
        <v>1005</v>
      </c>
      <c r="D49" s="4" t="s">
        <v>57</v>
      </c>
      <c r="E49" s="24">
        <f>E50</f>
        <v>261000</v>
      </c>
      <c r="F49" s="24">
        <f t="shared" ref="F49:G49" si="11">F50</f>
        <v>483500</v>
      </c>
      <c r="G49" s="24">
        <f t="shared" si="11"/>
        <v>483500</v>
      </c>
      <c r="H49" s="24">
        <f t="shared" si="10"/>
        <v>0</v>
      </c>
      <c r="I49" s="5"/>
      <c r="J49" s="5"/>
    </row>
    <row r="50" spans="1:10" ht="17.25" customHeight="1" x14ac:dyDescent="0.25">
      <c r="A50" s="52"/>
      <c r="B50" s="41"/>
      <c r="C50" s="19" t="s">
        <v>60</v>
      </c>
      <c r="D50" s="8" t="s">
        <v>61</v>
      </c>
      <c r="E50" s="23">
        <v>261000</v>
      </c>
      <c r="F50" s="29">
        <v>483500</v>
      </c>
      <c r="G50" s="29">
        <v>483500</v>
      </c>
      <c r="H50" s="24">
        <f t="shared" si="10"/>
        <v>0</v>
      </c>
      <c r="I50" s="10">
        <v>1</v>
      </c>
      <c r="J50" s="10">
        <v>1</v>
      </c>
    </row>
    <row r="51" spans="1:10" ht="17.25" customHeight="1" x14ac:dyDescent="0.25">
      <c r="A51" s="52"/>
      <c r="B51" s="41"/>
      <c r="C51" s="3">
        <v>1011</v>
      </c>
      <c r="D51" s="4" t="s">
        <v>144</v>
      </c>
      <c r="E51" s="24">
        <f>E52</f>
        <v>700000</v>
      </c>
      <c r="F51" s="24">
        <f t="shared" ref="F51:G51" si="12">F52</f>
        <v>0</v>
      </c>
      <c r="G51" s="24">
        <f t="shared" si="12"/>
        <v>0</v>
      </c>
      <c r="H51" s="24">
        <f t="shared" si="10"/>
        <v>0</v>
      </c>
      <c r="I51" s="5"/>
      <c r="J51" s="5"/>
    </row>
    <row r="52" spans="1:10" ht="17.25" customHeight="1" x14ac:dyDescent="0.25">
      <c r="A52" s="52"/>
      <c r="B52" s="41"/>
      <c r="C52" s="19" t="s">
        <v>147</v>
      </c>
      <c r="D52" s="8" t="s">
        <v>148</v>
      </c>
      <c r="E52" s="23">
        <v>700000</v>
      </c>
      <c r="F52" s="23">
        <v>0</v>
      </c>
      <c r="G52" s="23">
        <v>0</v>
      </c>
      <c r="H52" s="24">
        <f t="shared" si="10"/>
        <v>0</v>
      </c>
      <c r="I52" s="10">
        <v>1</v>
      </c>
      <c r="J52" s="10">
        <v>1</v>
      </c>
    </row>
    <row r="53" spans="1:10" ht="17.25" customHeight="1" x14ac:dyDescent="0.25">
      <c r="A53" s="52"/>
      <c r="B53" s="41"/>
      <c r="C53" s="3">
        <v>1013</v>
      </c>
      <c r="D53" s="4" t="s">
        <v>162</v>
      </c>
      <c r="E53" s="24">
        <f>E54+E55+E56</f>
        <v>660000</v>
      </c>
      <c r="F53" s="24">
        <f t="shared" ref="F53:G53" si="13">F54+F55+F56</f>
        <v>660000</v>
      </c>
      <c r="G53" s="24">
        <f t="shared" si="13"/>
        <v>484000</v>
      </c>
      <c r="H53" s="24">
        <f t="shared" si="10"/>
        <v>-176000</v>
      </c>
      <c r="I53" s="5"/>
      <c r="J53" s="5"/>
    </row>
    <row r="54" spans="1:10" ht="15" customHeight="1" x14ac:dyDescent="0.25">
      <c r="A54" s="52"/>
      <c r="B54" s="41"/>
      <c r="C54" s="19" t="s">
        <v>163</v>
      </c>
      <c r="D54" s="8" t="s">
        <v>164</v>
      </c>
      <c r="E54" s="23">
        <v>80000</v>
      </c>
      <c r="F54" s="23">
        <v>80000</v>
      </c>
      <c r="G54" s="23">
        <v>80000</v>
      </c>
      <c r="H54" s="24">
        <f t="shared" si="10"/>
        <v>0</v>
      </c>
      <c r="I54" s="10">
        <v>1</v>
      </c>
      <c r="J54" s="10">
        <v>1</v>
      </c>
    </row>
    <row r="55" spans="1:10" ht="15" customHeight="1" x14ac:dyDescent="0.25">
      <c r="A55" s="52"/>
      <c r="B55" s="41"/>
      <c r="C55" s="19" t="s">
        <v>165</v>
      </c>
      <c r="D55" s="8" t="s">
        <v>166</v>
      </c>
      <c r="E55" s="23">
        <v>280000</v>
      </c>
      <c r="F55" s="23">
        <v>280000</v>
      </c>
      <c r="G55" s="23">
        <v>104000</v>
      </c>
      <c r="H55" s="24">
        <f t="shared" si="10"/>
        <v>-176000</v>
      </c>
      <c r="I55" s="10">
        <v>1</v>
      </c>
      <c r="J55" s="10">
        <v>1</v>
      </c>
    </row>
    <row r="56" spans="1:10" ht="15" customHeight="1" x14ac:dyDescent="0.25">
      <c r="A56" s="52"/>
      <c r="B56" s="41"/>
      <c r="C56" s="19" t="s">
        <v>167</v>
      </c>
      <c r="D56" s="8" t="s">
        <v>168</v>
      </c>
      <c r="E56" s="23">
        <v>300000</v>
      </c>
      <c r="F56" s="23">
        <v>300000</v>
      </c>
      <c r="G56" s="23">
        <v>300000</v>
      </c>
      <c r="H56" s="24">
        <f t="shared" si="10"/>
        <v>0</v>
      </c>
      <c r="I56" s="10">
        <v>1</v>
      </c>
      <c r="J56" s="10">
        <v>1</v>
      </c>
    </row>
    <row r="57" spans="1:10" s="6" customFormat="1" ht="17.25" customHeight="1" x14ac:dyDescent="0.25">
      <c r="A57" s="52"/>
      <c r="B57" s="41" t="s">
        <v>17</v>
      </c>
      <c r="C57" s="3">
        <v>1007</v>
      </c>
      <c r="D57" s="4" t="s">
        <v>82</v>
      </c>
      <c r="E57" s="24">
        <f>SUM(E58:E62)</f>
        <v>2037000</v>
      </c>
      <c r="F57" s="24">
        <f>SUM(F58:F62)</f>
        <v>1917000</v>
      </c>
      <c r="G57" s="24">
        <f>SUM(G58:G62)</f>
        <v>1020000</v>
      </c>
      <c r="H57" s="24">
        <f t="shared" si="10"/>
        <v>-897000</v>
      </c>
      <c r="I57" s="5"/>
      <c r="J57" s="5"/>
    </row>
    <row r="58" spans="1:10" ht="17.25" customHeight="1" x14ac:dyDescent="0.25">
      <c r="A58" s="52"/>
      <c r="B58" s="41"/>
      <c r="C58" s="19" t="s">
        <v>83</v>
      </c>
      <c r="D58" s="8" t="s">
        <v>84</v>
      </c>
      <c r="E58" s="23">
        <v>370000</v>
      </c>
      <c r="F58" s="23">
        <v>870000</v>
      </c>
      <c r="G58" s="23">
        <v>870000</v>
      </c>
      <c r="H58" s="24">
        <f t="shared" si="10"/>
        <v>0</v>
      </c>
      <c r="I58" s="10">
        <v>1</v>
      </c>
      <c r="J58" s="10">
        <v>1</v>
      </c>
    </row>
    <row r="59" spans="1:10" ht="17.25" customHeight="1" x14ac:dyDescent="0.25">
      <c r="A59" s="52"/>
      <c r="B59" s="41"/>
      <c r="C59" s="19" t="s">
        <v>85</v>
      </c>
      <c r="D59" s="8" t="s">
        <v>86</v>
      </c>
      <c r="E59" s="23">
        <v>40000</v>
      </c>
      <c r="F59" s="23">
        <v>0</v>
      </c>
      <c r="G59" s="23">
        <v>0</v>
      </c>
      <c r="H59" s="24">
        <f t="shared" si="10"/>
        <v>0</v>
      </c>
      <c r="I59" s="10">
        <v>1</v>
      </c>
      <c r="J59" s="10">
        <v>1</v>
      </c>
    </row>
    <row r="60" spans="1:10" x14ac:dyDescent="0.25">
      <c r="A60" s="52"/>
      <c r="B60" s="41"/>
      <c r="C60" s="19" t="s">
        <v>87</v>
      </c>
      <c r="D60" s="8" t="s">
        <v>88</v>
      </c>
      <c r="E60" s="23">
        <v>50000</v>
      </c>
      <c r="F60" s="23">
        <v>0</v>
      </c>
      <c r="G60" s="23">
        <v>0</v>
      </c>
      <c r="H60" s="24">
        <f t="shared" si="10"/>
        <v>0</v>
      </c>
      <c r="I60" s="10">
        <v>1</v>
      </c>
      <c r="J60" s="10">
        <v>1</v>
      </c>
    </row>
    <row r="61" spans="1:10" ht="17.25" customHeight="1" x14ac:dyDescent="0.25">
      <c r="A61" s="52"/>
      <c r="B61" s="41"/>
      <c r="C61" s="19" t="s">
        <v>89</v>
      </c>
      <c r="D61" s="8" t="s">
        <v>90</v>
      </c>
      <c r="E61" s="23">
        <v>680000</v>
      </c>
      <c r="F61" s="23">
        <v>150000</v>
      </c>
      <c r="G61" s="23">
        <v>150000</v>
      </c>
      <c r="H61" s="24">
        <f t="shared" si="10"/>
        <v>0</v>
      </c>
      <c r="I61" s="10">
        <v>1</v>
      </c>
      <c r="J61" s="10">
        <v>1</v>
      </c>
    </row>
    <row r="62" spans="1:10" ht="17.25" customHeight="1" x14ac:dyDescent="0.25">
      <c r="A62" s="52"/>
      <c r="B62" s="41"/>
      <c r="C62" s="19" t="s">
        <v>91</v>
      </c>
      <c r="D62" s="8" t="s">
        <v>92</v>
      </c>
      <c r="E62" s="23">
        <v>897000</v>
      </c>
      <c r="F62" s="23">
        <v>897000</v>
      </c>
      <c r="G62" s="23">
        <v>0</v>
      </c>
      <c r="H62" s="24">
        <f t="shared" si="10"/>
        <v>-897000</v>
      </c>
      <c r="I62" s="10">
        <v>1</v>
      </c>
      <c r="J62" s="10">
        <v>1</v>
      </c>
    </row>
    <row r="63" spans="1:10" ht="15" customHeight="1" x14ac:dyDescent="0.25">
      <c r="A63" s="52"/>
      <c r="B63" s="41"/>
      <c r="C63" s="3">
        <v>1008</v>
      </c>
      <c r="D63" s="4" t="s">
        <v>93</v>
      </c>
      <c r="E63" s="24">
        <f>SUM(E64:E68)</f>
        <v>2074000</v>
      </c>
      <c r="F63" s="24">
        <f t="shared" ref="F63:G63" si="14">SUM(F64:F68)</f>
        <v>2077000</v>
      </c>
      <c r="G63" s="24">
        <f t="shared" si="14"/>
        <v>2262000</v>
      </c>
      <c r="H63" s="24">
        <f t="shared" si="10"/>
        <v>185000</v>
      </c>
      <c r="I63" s="5"/>
      <c r="J63" s="5"/>
    </row>
    <row r="64" spans="1:10" ht="15" customHeight="1" x14ac:dyDescent="0.25">
      <c r="A64" s="52"/>
      <c r="B64" s="41"/>
      <c r="C64" s="19" t="s">
        <v>94</v>
      </c>
      <c r="D64" s="8" t="s">
        <v>95</v>
      </c>
      <c r="E64" s="23">
        <v>875000</v>
      </c>
      <c r="F64" s="23">
        <v>730000</v>
      </c>
      <c r="G64" s="23">
        <v>900000</v>
      </c>
      <c r="H64" s="24">
        <f t="shared" si="10"/>
        <v>170000</v>
      </c>
      <c r="I64" s="10">
        <v>1</v>
      </c>
      <c r="J64" s="10">
        <v>1</v>
      </c>
    </row>
    <row r="65" spans="1:10" ht="15" customHeight="1" x14ac:dyDescent="0.25">
      <c r="A65" s="52"/>
      <c r="B65" s="41"/>
      <c r="C65" s="19" t="s">
        <v>96</v>
      </c>
      <c r="D65" s="8" t="s">
        <v>97</v>
      </c>
      <c r="E65" s="23">
        <v>90000</v>
      </c>
      <c r="F65" s="23">
        <v>90000</v>
      </c>
      <c r="G65" s="23">
        <v>90000</v>
      </c>
      <c r="H65" s="24">
        <f t="shared" si="10"/>
        <v>0</v>
      </c>
      <c r="I65" s="10">
        <v>1</v>
      </c>
      <c r="J65" s="10">
        <v>1</v>
      </c>
    </row>
    <row r="66" spans="1:10" ht="15" customHeight="1" x14ac:dyDescent="0.25">
      <c r="A66" s="52"/>
      <c r="B66" s="41"/>
      <c r="C66" s="19" t="s">
        <v>98</v>
      </c>
      <c r="D66" s="8" t="s">
        <v>99</v>
      </c>
      <c r="E66" s="23">
        <v>915000</v>
      </c>
      <c r="F66" s="23">
        <v>990000</v>
      </c>
      <c r="G66" s="23">
        <v>1005000</v>
      </c>
      <c r="H66" s="24">
        <f t="shared" si="10"/>
        <v>15000</v>
      </c>
      <c r="I66" s="10">
        <v>1</v>
      </c>
      <c r="J66" s="10">
        <v>1</v>
      </c>
    </row>
    <row r="67" spans="1:10" ht="15" customHeight="1" x14ac:dyDescent="0.25">
      <c r="A67" s="52"/>
      <c r="B67" s="41"/>
      <c r="C67" s="19" t="s">
        <v>251</v>
      </c>
      <c r="D67" s="8" t="s">
        <v>250</v>
      </c>
      <c r="E67" s="23">
        <v>140000</v>
      </c>
      <c r="F67" s="23">
        <v>140000</v>
      </c>
      <c r="G67" s="23">
        <v>140000</v>
      </c>
      <c r="H67" s="24">
        <f t="shared" si="10"/>
        <v>0</v>
      </c>
      <c r="I67" s="10">
        <v>1</v>
      </c>
      <c r="J67" s="10">
        <v>1</v>
      </c>
    </row>
    <row r="68" spans="1:10" ht="15" customHeight="1" x14ac:dyDescent="0.25">
      <c r="A68" s="52"/>
      <c r="B68" s="41"/>
      <c r="C68" s="19" t="s">
        <v>100</v>
      </c>
      <c r="D68" s="8" t="s">
        <v>101</v>
      </c>
      <c r="E68" s="23">
        <v>54000</v>
      </c>
      <c r="F68" s="23">
        <v>127000</v>
      </c>
      <c r="G68" s="23">
        <v>127000</v>
      </c>
      <c r="H68" s="24">
        <f t="shared" si="10"/>
        <v>0</v>
      </c>
      <c r="I68" s="10">
        <v>1</v>
      </c>
      <c r="J68" s="10">
        <v>1</v>
      </c>
    </row>
    <row r="69" spans="1:10" ht="15" customHeight="1" x14ac:dyDescent="0.25">
      <c r="A69" s="52"/>
      <c r="B69" s="41"/>
      <c r="C69" s="3">
        <v>1009</v>
      </c>
      <c r="D69" s="4" t="s">
        <v>102</v>
      </c>
      <c r="E69" s="24">
        <f>SUM(E70:E76)</f>
        <v>3753500</v>
      </c>
      <c r="F69" s="24">
        <f t="shared" ref="F69:G69" si="15">SUM(F70:F76)</f>
        <v>3712500</v>
      </c>
      <c r="G69" s="24">
        <f t="shared" si="15"/>
        <v>3870500</v>
      </c>
      <c r="H69" s="24">
        <f t="shared" si="10"/>
        <v>158000</v>
      </c>
      <c r="I69" s="5"/>
      <c r="J69" s="5"/>
    </row>
    <row r="70" spans="1:10" ht="15" customHeight="1" x14ac:dyDescent="0.25">
      <c r="A70" s="52"/>
      <c r="B70" s="41"/>
      <c r="C70" s="19" t="s">
        <v>103</v>
      </c>
      <c r="D70" s="8" t="s">
        <v>104</v>
      </c>
      <c r="E70" s="23">
        <v>1100000</v>
      </c>
      <c r="F70" s="23">
        <v>1100000</v>
      </c>
      <c r="G70" s="23">
        <v>1100000</v>
      </c>
      <c r="H70" s="24">
        <f t="shared" si="10"/>
        <v>0</v>
      </c>
      <c r="I70" s="10">
        <v>1</v>
      </c>
      <c r="J70" s="10">
        <v>1</v>
      </c>
    </row>
    <row r="71" spans="1:10" ht="15" customHeight="1" x14ac:dyDescent="0.25">
      <c r="A71" s="52"/>
      <c r="B71" s="41"/>
      <c r="C71" s="19" t="s">
        <v>105</v>
      </c>
      <c r="D71" s="8" t="s">
        <v>106</v>
      </c>
      <c r="E71" s="23">
        <v>350000</v>
      </c>
      <c r="F71" s="23">
        <v>350000</v>
      </c>
      <c r="G71" s="23">
        <v>360000</v>
      </c>
      <c r="H71" s="24">
        <f t="shared" si="10"/>
        <v>10000</v>
      </c>
      <c r="I71" s="10">
        <v>1</v>
      </c>
      <c r="J71" s="10">
        <v>1</v>
      </c>
    </row>
    <row r="72" spans="1:10" ht="15" customHeight="1" x14ac:dyDescent="0.25">
      <c r="A72" s="52"/>
      <c r="B72" s="41"/>
      <c r="C72" s="19" t="s">
        <v>115</v>
      </c>
      <c r="D72" s="8" t="s">
        <v>116</v>
      </c>
      <c r="E72" s="23">
        <v>1628500</v>
      </c>
      <c r="F72" s="23">
        <v>1676500</v>
      </c>
      <c r="G72" s="23">
        <v>1791500</v>
      </c>
      <c r="H72" s="24">
        <f t="shared" si="10"/>
        <v>115000</v>
      </c>
      <c r="I72" s="10">
        <v>1</v>
      </c>
      <c r="J72" s="10">
        <v>1</v>
      </c>
    </row>
    <row r="73" spans="1:10" ht="15" customHeight="1" x14ac:dyDescent="0.25">
      <c r="A73" s="52"/>
      <c r="B73" s="41"/>
      <c r="C73" s="19" t="s">
        <v>119</v>
      </c>
      <c r="D73" s="8" t="s">
        <v>120</v>
      </c>
      <c r="E73" s="23">
        <v>80000</v>
      </c>
      <c r="F73" s="23">
        <v>80000</v>
      </c>
      <c r="G73" s="23">
        <v>80000</v>
      </c>
      <c r="H73" s="24">
        <f t="shared" si="10"/>
        <v>0</v>
      </c>
      <c r="I73" s="10">
        <v>1</v>
      </c>
      <c r="J73" s="10">
        <v>1</v>
      </c>
    </row>
    <row r="74" spans="1:10" ht="15" customHeight="1" x14ac:dyDescent="0.25">
      <c r="A74" s="52"/>
      <c r="B74" s="41"/>
      <c r="C74" s="19" t="s">
        <v>121</v>
      </c>
      <c r="D74" s="8" t="s">
        <v>122</v>
      </c>
      <c r="E74" s="23">
        <v>25000</v>
      </c>
      <c r="F74" s="23">
        <v>25000</v>
      </c>
      <c r="G74" s="23">
        <v>25000</v>
      </c>
      <c r="H74" s="24">
        <f t="shared" si="10"/>
        <v>0</v>
      </c>
      <c r="I74" s="10">
        <v>1</v>
      </c>
      <c r="J74" s="10">
        <v>1</v>
      </c>
    </row>
    <row r="75" spans="1:10" ht="15" customHeight="1" x14ac:dyDescent="0.25">
      <c r="A75" s="52"/>
      <c r="B75" s="41"/>
      <c r="C75" s="19" t="s">
        <v>125</v>
      </c>
      <c r="D75" s="8" t="s">
        <v>126</v>
      </c>
      <c r="E75" s="23">
        <v>498000</v>
      </c>
      <c r="F75" s="23">
        <v>409000</v>
      </c>
      <c r="G75" s="23">
        <v>384000</v>
      </c>
      <c r="H75" s="24">
        <f t="shared" si="10"/>
        <v>-25000</v>
      </c>
      <c r="I75" s="10">
        <v>1</v>
      </c>
      <c r="J75" s="10">
        <v>1</v>
      </c>
    </row>
    <row r="76" spans="1:10" ht="15" customHeight="1" x14ac:dyDescent="0.25">
      <c r="A76" s="52"/>
      <c r="B76" s="41"/>
      <c r="C76" s="19" t="s">
        <v>127</v>
      </c>
      <c r="D76" s="8" t="s">
        <v>128</v>
      </c>
      <c r="E76" s="23">
        <v>72000</v>
      </c>
      <c r="F76" s="23">
        <v>72000</v>
      </c>
      <c r="G76" s="23">
        <v>130000</v>
      </c>
      <c r="H76" s="24">
        <f t="shared" si="10"/>
        <v>58000</v>
      </c>
      <c r="I76" s="10">
        <v>1</v>
      </c>
      <c r="J76" s="10">
        <v>1</v>
      </c>
    </row>
    <row r="77" spans="1:10" ht="17.25" customHeight="1" x14ac:dyDescent="0.25">
      <c r="A77" s="52"/>
      <c r="B77" s="41"/>
      <c r="C77" s="3">
        <v>1014</v>
      </c>
      <c r="D77" s="4" t="s">
        <v>169</v>
      </c>
      <c r="E77" s="24">
        <f>SUM(E78:E83)</f>
        <v>1890000</v>
      </c>
      <c r="F77" s="24">
        <f>SUM(F78:F83)</f>
        <v>1576000</v>
      </c>
      <c r="G77" s="24">
        <f>SUM(G78:G83)</f>
        <v>1576000</v>
      </c>
      <c r="H77" s="24">
        <f t="shared" si="10"/>
        <v>0</v>
      </c>
      <c r="I77" s="5"/>
      <c r="J77" s="5"/>
    </row>
    <row r="78" spans="1:10" x14ac:dyDescent="0.25">
      <c r="A78" s="52"/>
      <c r="B78" s="41"/>
      <c r="C78" s="19" t="s">
        <v>178</v>
      </c>
      <c r="D78" s="8" t="s">
        <v>179</v>
      </c>
      <c r="E78" s="23">
        <v>380000</v>
      </c>
      <c r="F78" s="23">
        <v>1000000</v>
      </c>
      <c r="G78" s="23">
        <v>1000000</v>
      </c>
      <c r="H78" s="24">
        <f t="shared" si="10"/>
        <v>0</v>
      </c>
      <c r="I78" s="10">
        <v>1</v>
      </c>
      <c r="J78" s="10">
        <v>1</v>
      </c>
    </row>
    <row r="79" spans="1:10" x14ac:dyDescent="0.25">
      <c r="A79" s="52"/>
      <c r="B79" s="41"/>
      <c r="C79" s="19" t="s">
        <v>180</v>
      </c>
      <c r="D79" s="8" t="s">
        <v>181</v>
      </c>
      <c r="E79" s="23">
        <v>250000</v>
      </c>
      <c r="F79" s="23">
        <v>336000</v>
      </c>
      <c r="G79" s="23">
        <v>336000</v>
      </c>
      <c r="H79" s="24">
        <f t="shared" si="10"/>
        <v>0</v>
      </c>
      <c r="I79" s="10">
        <v>1</v>
      </c>
      <c r="J79" s="10">
        <v>1</v>
      </c>
    </row>
    <row r="80" spans="1:10" x14ac:dyDescent="0.25">
      <c r="A80" s="52"/>
      <c r="B80" s="41"/>
      <c r="C80" s="11" t="s">
        <v>190</v>
      </c>
      <c r="D80" s="12" t="s">
        <v>191</v>
      </c>
      <c r="E80" s="29">
        <v>350000</v>
      </c>
      <c r="F80" s="29">
        <v>150000</v>
      </c>
      <c r="G80" s="29">
        <v>150000</v>
      </c>
      <c r="H80" s="24">
        <f t="shared" si="10"/>
        <v>0</v>
      </c>
      <c r="I80" s="13">
        <v>1</v>
      </c>
      <c r="J80" s="13">
        <v>1</v>
      </c>
    </row>
    <row r="81" spans="1:10" x14ac:dyDescent="0.25">
      <c r="A81" s="52"/>
      <c r="B81" s="41"/>
      <c r="C81" s="19" t="s">
        <v>192</v>
      </c>
      <c r="D81" s="8" t="s">
        <v>193</v>
      </c>
      <c r="E81" s="23">
        <v>500000</v>
      </c>
      <c r="F81" s="23">
        <v>0</v>
      </c>
      <c r="G81" s="23">
        <v>0</v>
      </c>
      <c r="H81" s="24">
        <f t="shared" si="10"/>
        <v>0</v>
      </c>
      <c r="I81" s="10">
        <v>1</v>
      </c>
      <c r="J81" s="10">
        <v>1</v>
      </c>
    </row>
    <row r="82" spans="1:10" x14ac:dyDescent="0.25">
      <c r="A82" s="52"/>
      <c r="B82" s="41"/>
      <c r="C82" s="19" t="s">
        <v>194</v>
      </c>
      <c r="D82" s="8" t="s">
        <v>196</v>
      </c>
      <c r="E82" s="23">
        <v>200000</v>
      </c>
      <c r="F82" s="23">
        <v>0</v>
      </c>
      <c r="G82" s="23">
        <v>0</v>
      </c>
      <c r="H82" s="24">
        <f t="shared" si="10"/>
        <v>0</v>
      </c>
      <c r="I82" s="10">
        <v>1</v>
      </c>
      <c r="J82" s="10">
        <v>1</v>
      </c>
    </row>
    <row r="83" spans="1:10" x14ac:dyDescent="0.25">
      <c r="A83" s="52"/>
      <c r="B83" s="41"/>
      <c r="C83" s="19" t="s">
        <v>197</v>
      </c>
      <c r="D83" s="8" t="s">
        <v>198</v>
      </c>
      <c r="E83" s="23">
        <v>210000</v>
      </c>
      <c r="F83" s="23">
        <v>90000</v>
      </c>
      <c r="G83" s="23">
        <v>90000</v>
      </c>
      <c r="H83" s="24">
        <f t="shared" si="10"/>
        <v>0</v>
      </c>
      <c r="I83" s="10">
        <v>1</v>
      </c>
      <c r="J83" s="10">
        <v>1</v>
      </c>
    </row>
    <row r="84" spans="1:10" x14ac:dyDescent="0.25">
      <c r="A84" s="52"/>
      <c r="B84" s="41"/>
      <c r="C84" s="3">
        <v>4001</v>
      </c>
      <c r="D84" s="4" t="s">
        <v>227</v>
      </c>
      <c r="E84" s="24">
        <f>SUM(E85:E87)</f>
        <v>231770</v>
      </c>
      <c r="F84" s="24">
        <f t="shared" ref="F84:G84" si="16">SUM(F85:F87)</f>
        <v>196649.39</v>
      </c>
      <c r="G84" s="24">
        <f t="shared" si="16"/>
        <v>142842.39000000001</v>
      </c>
      <c r="H84" s="24">
        <f t="shared" si="10"/>
        <v>-53807</v>
      </c>
      <c r="I84" s="5"/>
      <c r="J84" s="5"/>
    </row>
    <row r="85" spans="1:10" x14ac:dyDescent="0.25">
      <c r="A85" s="52"/>
      <c r="B85" s="41"/>
      <c r="C85" s="7" t="s">
        <v>229</v>
      </c>
      <c r="D85" s="8" t="s">
        <v>228</v>
      </c>
      <c r="E85" s="23">
        <v>133700</v>
      </c>
      <c r="F85" s="29">
        <v>39313.339999999997</v>
      </c>
      <c r="G85" s="29">
        <v>31313.34</v>
      </c>
      <c r="H85" s="24">
        <f t="shared" si="10"/>
        <v>-7999.9999999999964</v>
      </c>
      <c r="I85" s="10">
        <v>1</v>
      </c>
      <c r="J85" s="10">
        <v>4</v>
      </c>
    </row>
    <row r="86" spans="1:10" x14ac:dyDescent="0.25">
      <c r="A86" s="52"/>
      <c r="B86" s="41"/>
      <c r="C86" s="7" t="s">
        <v>230</v>
      </c>
      <c r="D86" s="8" t="s">
        <v>231</v>
      </c>
      <c r="E86" s="23">
        <v>91300</v>
      </c>
      <c r="F86" s="29">
        <v>150001.66</v>
      </c>
      <c r="G86" s="29">
        <v>104194.66</v>
      </c>
      <c r="H86" s="24">
        <f t="shared" si="10"/>
        <v>-45807</v>
      </c>
      <c r="I86" s="10">
        <v>1</v>
      </c>
      <c r="J86" s="10">
        <v>4</v>
      </c>
    </row>
    <row r="87" spans="1:10" x14ac:dyDescent="0.25">
      <c r="A87" s="52"/>
      <c r="B87" s="41"/>
      <c r="C87" s="7" t="s">
        <v>232</v>
      </c>
      <c r="D87" s="8" t="s">
        <v>233</v>
      </c>
      <c r="E87" s="23">
        <v>6770</v>
      </c>
      <c r="F87" s="29">
        <v>7334.39</v>
      </c>
      <c r="G87" s="29">
        <v>7334.39</v>
      </c>
      <c r="H87" s="24">
        <f t="shared" si="10"/>
        <v>0</v>
      </c>
      <c r="I87" s="10">
        <v>1</v>
      </c>
      <c r="J87" s="10">
        <v>4</v>
      </c>
    </row>
    <row r="88" spans="1:10" ht="27" customHeight="1" x14ac:dyDescent="0.25">
      <c r="A88" s="34" t="s">
        <v>241</v>
      </c>
      <c r="B88" s="35"/>
      <c r="C88" s="35"/>
      <c r="D88" s="36"/>
      <c r="E88" s="30">
        <f>E33+E49+E51+E53+E57+E63+E69+E77+E84</f>
        <v>31191870</v>
      </c>
      <c r="F88" s="30">
        <f>F33+F49+F51+F53+F57+F63+F69+F77+F84</f>
        <v>30458249.390000001</v>
      </c>
      <c r="G88" s="30">
        <f>G33+G49+G51+G53+G57+G63+G69+G77+G84</f>
        <v>30407442.390000001</v>
      </c>
      <c r="H88" s="24">
        <f t="shared" si="10"/>
        <v>-50807</v>
      </c>
      <c r="I88" s="16"/>
      <c r="J88" s="16"/>
    </row>
    <row r="89" spans="1:10" s="17" customFormat="1" ht="13.5" customHeight="1" x14ac:dyDescent="0.25">
      <c r="A89" s="37"/>
      <c r="B89" s="38"/>
      <c r="C89" s="38"/>
      <c r="D89" s="38"/>
      <c r="E89" s="38"/>
      <c r="F89" s="38"/>
      <c r="G89" s="38"/>
      <c r="H89" s="38"/>
      <c r="I89" s="38"/>
      <c r="J89" s="39"/>
    </row>
    <row r="90" spans="1:10" s="6" customFormat="1" ht="16.5" customHeight="1" x14ac:dyDescent="0.25">
      <c r="A90" s="41" t="s">
        <v>7</v>
      </c>
      <c r="B90" s="41" t="s">
        <v>13</v>
      </c>
      <c r="C90" s="3">
        <v>1005</v>
      </c>
      <c r="D90" s="4" t="s">
        <v>57</v>
      </c>
      <c r="E90" s="24">
        <f>SUM(E91:E93)</f>
        <v>370000</v>
      </c>
      <c r="F90" s="24">
        <f t="shared" ref="F90:G90" si="17">SUM(F91:F93)</f>
        <v>624000</v>
      </c>
      <c r="G90" s="24">
        <f t="shared" si="17"/>
        <v>624000</v>
      </c>
      <c r="H90" s="24">
        <f t="shared" ref="H90:H126" si="18">G90-F90</f>
        <v>0</v>
      </c>
      <c r="I90" s="5"/>
      <c r="J90" s="5"/>
    </row>
    <row r="91" spans="1:10" s="6" customFormat="1" ht="16.5" customHeight="1" x14ac:dyDescent="0.25">
      <c r="A91" s="41"/>
      <c r="B91" s="41"/>
      <c r="C91" s="19" t="s">
        <v>58</v>
      </c>
      <c r="D91" s="8" t="s">
        <v>59</v>
      </c>
      <c r="E91" s="23">
        <v>100000</v>
      </c>
      <c r="F91" s="23">
        <v>100000</v>
      </c>
      <c r="G91" s="23">
        <v>100000</v>
      </c>
      <c r="H91" s="24">
        <f t="shared" si="18"/>
        <v>0</v>
      </c>
      <c r="I91" s="10">
        <v>1</v>
      </c>
      <c r="J91" s="10">
        <v>1</v>
      </c>
    </row>
    <row r="92" spans="1:10" s="6" customFormat="1" ht="16.5" customHeight="1" x14ac:dyDescent="0.25">
      <c r="A92" s="41"/>
      <c r="B92" s="41"/>
      <c r="C92" s="7" t="s">
        <v>254</v>
      </c>
      <c r="D92" s="8" t="s">
        <v>62</v>
      </c>
      <c r="E92" s="23">
        <v>120000</v>
      </c>
      <c r="F92" s="23">
        <v>479000</v>
      </c>
      <c r="G92" s="23">
        <v>479000</v>
      </c>
      <c r="H92" s="24">
        <f t="shared" si="18"/>
        <v>0</v>
      </c>
      <c r="I92" s="10">
        <v>1</v>
      </c>
      <c r="J92" s="10">
        <v>1</v>
      </c>
    </row>
    <row r="93" spans="1:10" s="6" customFormat="1" ht="30.75" customHeight="1" x14ac:dyDescent="0.25">
      <c r="A93" s="41"/>
      <c r="B93" s="41"/>
      <c r="C93" s="7" t="s">
        <v>63</v>
      </c>
      <c r="D93" s="8" t="s">
        <v>64</v>
      </c>
      <c r="E93" s="23">
        <v>150000</v>
      </c>
      <c r="F93" s="23">
        <v>45000</v>
      </c>
      <c r="G93" s="23">
        <v>45000</v>
      </c>
      <c r="H93" s="24">
        <f t="shared" si="18"/>
        <v>0</v>
      </c>
      <c r="I93" s="10">
        <v>1</v>
      </c>
      <c r="J93" s="10">
        <v>1</v>
      </c>
    </row>
    <row r="94" spans="1:10" s="6" customFormat="1" ht="16.5" customHeight="1" x14ac:dyDescent="0.25">
      <c r="A94" s="41"/>
      <c r="B94" s="41"/>
      <c r="C94" s="3">
        <v>1006</v>
      </c>
      <c r="D94" s="4" t="s">
        <v>65</v>
      </c>
      <c r="E94" s="24">
        <f>SUM(E95:E102)</f>
        <v>1953000</v>
      </c>
      <c r="F94" s="24">
        <f t="shared" ref="F94:G94" si="19">SUM(F95:F102)</f>
        <v>1225000</v>
      </c>
      <c r="G94" s="24">
        <f t="shared" si="19"/>
        <v>1225000</v>
      </c>
      <c r="H94" s="24">
        <f t="shared" si="18"/>
        <v>0</v>
      </c>
      <c r="I94" s="5"/>
      <c r="J94" s="5"/>
    </row>
    <row r="95" spans="1:10" x14ac:dyDescent="0.25">
      <c r="A95" s="41"/>
      <c r="B95" s="41"/>
      <c r="C95" s="7" t="s">
        <v>66</v>
      </c>
      <c r="D95" s="8" t="s">
        <v>67</v>
      </c>
      <c r="E95" s="23">
        <v>300000</v>
      </c>
      <c r="F95" s="23">
        <v>330000</v>
      </c>
      <c r="G95" s="23">
        <v>330000</v>
      </c>
      <c r="H95" s="24">
        <f t="shared" si="18"/>
        <v>0</v>
      </c>
      <c r="I95" s="10">
        <v>1</v>
      </c>
      <c r="J95" s="10">
        <v>1</v>
      </c>
    </row>
    <row r="96" spans="1:10" s="6" customFormat="1" x14ac:dyDescent="0.25">
      <c r="A96" s="41"/>
      <c r="B96" s="41"/>
      <c r="C96" s="7" t="s">
        <v>68</v>
      </c>
      <c r="D96" s="8" t="s">
        <v>69</v>
      </c>
      <c r="E96" s="23">
        <v>50000</v>
      </c>
      <c r="F96" s="23">
        <v>20000</v>
      </c>
      <c r="G96" s="23">
        <v>20000</v>
      </c>
      <c r="H96" s="24">
        <f t="shared" si="18"/>
        <v>0</v>
      </c>
      <c r="I96" s="10">
        <v>1</v>
      </c>
      <c r="J96" s="10">
        <v>1</v>
      </c>
    </row>
    <row r="97" spans="1:10" x14ac:dyDescent="0.25">
      <c r="A97" s="41"/>
      <c r="B97" s="41"/>
      <c r="C97" s="7" t="s">
        <v>70</v>
      </c>
      <c r="D97" s="8" t="s">
        <v>71</v>
      </c>
      <c r="E97" s="23">
        <v>125000</v>
      </c>
      <c r="F97" s="29">
        <v>0</v>
      </c>
      <c r="G97" s="29">
        <v>0</v>
      </c>
      <c r="H97" s="24">
        <f t="shared" si="18"/>
        <v>0</v>
      </c>
      <c r="I97" s="10">
        <v>1</v>
      </c>
      <c r="J97" s="10">
        <v>1</v>
      </c>
    </row>
    <row r="98" spans="1:10" x14ac:dyDescent="0.25">
      <c r="A98" s="41"/>
      <c r="B98" s="41"/>
      <c r="C98" s="7" t="s">
        <v>72</v>
      </c>
      <c r="D98" s="8" t="s">
        <v>73</v>
      </c>
      <c r="E98" s="23">
        <v>98000</v>
      </c>
      <c r="F98" s="29">
        <v>0</v>
      </c>
      <c r="G98" s="29">
        <v>0</v>
      </c>
      <c r="H98" s="24">
        <f t="shared" si="18"/>
        <v>0</v>
      </c>
      <c r="I98" s="10">
        <v>1</v>
      </c>
      <c r="J98" s="10">
        <v>1</v>
      </c>
    </row>
    <row r="99" spans="1:10" x14ac:dyDescent="0.25">
      <c r="A99" s="41"/>
      <c r="B99" s="41"/>
      <c r="C99" s="7" t="s">
        <v>74</v>
      </c>
      <c r="D99" s="8" t="s">
        <v>75</v>
      </c>
      <c r="E99" s="23">
        <v>500000</v>
      </c>
      <c r="F99" s="29">
        <v>360000</v>
      </c>
      <c r="G99" s="29">
        <v>360000</v>
      </c>
      <c r="H99" s="24">
        <f t="shared" si="18"/>
        <v>0</v>
      </c>
      <c r="I99" s="10">
        <v>1</v>
      </c>
      <c r="J99" s="10">
        <v>1</v>
      </c>
    </row>
    <row r="100" spans="1:10" x14ac:dyDescent="0.25">
      <c r="A100" s="41"/>
      <c r="B100" s="41"/>
      <c r="C100" s="7" t="s">
        <v>76</v>
      </c>
      <c r="D100" s="8" t="s">
        <v>77</v>
      </c>
      <c r="E100" s="23">
        <v>90000</v>
      </c>
      <c r="F100" s="29">
        <v>0</v>
      </c>
      <c r="G100" s="29">
        <v>0</v>
      </c>
      <c r="H100" s="24">
        <f t="shared" si="18"/>
        <v>0</v>
      </c>
      <c r="I100" s="10">
        <v>1</v>
      </c>
      <c r="J100" s="10">
        <v>1</v>
      </c>
    </row>
    <row r="101" spans="1:10" x14ac:dyDescent="0.25">
      <c r="A101" s="41"/>
      <c r="B101" s="41"/>
      <c r="C101" s="7" t="s">
        <v>78</v>
      </c>
      <c r="D101" s="8" t="s">
        <v>79</v>
      </c>
      <c r="E101" s="23">
        <v>200000</v>
      </c>
      <c r="F101" s="29">
        <v>0</v>
      </c>
      <c r="G101" s="29">
        <v>0</v>
      </c>
      <c r="H101" s="24">
        <f t="shared" si="18"/>
        <v>0</v>
      </c>
      <c r="I101" s="10">
        <v>1</v>
      </c>
      <c r="J101" s="10">
        <v>1</v>
      </c>
    </row>
    <row r="102" spans="1:10" x14ac:dyDescent="0.25">
      <c r="A102" s="41"/>
      <c r="B102" s="41"/>
      <c r="C102" s="7" t="s">
        <v>80</v>
      </c>
      <c r="D102" s="8" t="s">
        <v>81</v>
      </c>
      <c r="E102" s="23">
        <v>590000</v>
      </c>
      <c r="F102" s="29">
        <v>515000</v>
      </c>
      <c r="G102" s="29">
        <v>515000</v>
      </c>
      <c r="H102" s="24">
        <f t="shared" si="18"/>
        <v>0</v>
      </c>
      <c r="I102" s="10">
        <v>1</v>
      </c>
      <c r="J102" s="10">
        <v>1</v>
      </c>
    </row>
    <row r="103" spans="1:10" s="6" customFormat="1" x14ac:dyDescent="0.25">
      <c r="A103" s="41"/>
      <c r="B103" s="41" t="s">
        <v>14</v>
      </c>
      <c r="C103" s="3">
        <v>1009</v>
      </c>
      <c r="D103" s="4" t="s">
        <v>102</v>
      </c>
      <c r="E103" s="24">
        <f>SUM(E104:E109)</f>
        <v>1258000</v>
      </c>
      <c r="F103" s="24">
        <f t="shared" ref="F103:G103" si="20">SUM(F104:F109)</f>
        <v>1258000</v>
      </c>
      <c r="G103" s="24">
        <f t="shared" si="20"/>
        <v>1208000</v>
      </c>
      <c r="H103" s="24">
        <f t="shared" si="18"/>
        <v>-50000</v>
      </c>
      <c r="I103" s="5"/>
      <c r="J103" s="5"/>
    </row>
    <row r="104" spans="1:10" x14ac:dyDescent="0.25">
      <c r="A104" s="41"/>
      <c r="B104" s="41"/>
      <c r="C104" s="7" t="s">
        <v>107</v>
      </c>
      <c r="D104" s="8" t="s">
        <v>108</v>
      </c>
      <c r="E104" s="23">
        <v>520000</v>
      </c>
      <c r="F104" s="23">
        <v>520000</v>
      </c>
      <c r="G104" s="23">
        <v>520000</v>
      </c>
      <c r="H104" s="24">
        <f t="shared" si="18"/>
        <v>0</v>
      </c>
      <c r="I104" s="10">
        <v>1</v>
      </c>
      <c r="J104" s="10">
        <v>1</v>
      </c>
    </row>
    <row r="105" spans="1:10" x14ac:dyDescent="0.25">
      <c r="A105" s="41"/>
      <c r="B105" s="41"/>
      <c r="C105" s="7" t="s">
        <v>109</v>
      </c>
      <c r="D105" s="8" t="s">
        <v>110</v>
      </c>
      <c r="E105" s="23">
        <v>80000</v>
      </c>
      <c r="F105" s="23">
        <v>50000</v>
      </c>
      <c r="G105" s="23">
        <v>50000</v>
      </c>
      <c r="H105" s="24">
        <f t="shared" si="18"/>
        <v>0</v>
      </c>
      <c r="I105" s="10">
        <v>1</v>
      </c>
      <c r="J105" s="10">
        <v>1</v>
      </c>
    </row>
    <row r="106" spans="1:10" x14ac:dyDescent="0.25">
      <c r="A106" s="41"/>
      <c r="B106" s="41"/>
      <c r="C106" s="7" t="s">
        <v>111</v>
      </c>
      <c r="D106" s="8" t="s">
        <v>112</v>
      </c>
      <c r="E106" s="23">
        <v>155000</v>
      </c>
      <c r="F106" s="23">
        <v>155000</v>
      </c>
      <c r="G106" s="23">
        <v>155000</v>
      </c>
      <c r="H106" s="24">
        <f t="shared" si="18"/>
        <v>0</v>
      </c>
      <c r="I106" s="10">
        <v>1</v>
      </c>
      <c r="J106" s="10">
        <v>1</v>
      </c>
    </row>
    <row r="107" spans="1:10" x14ac:dyDescent="0.25">
      <c r="A107" s="41"/>
      <c r="B107" s="41"/>
      <c r="C107" s="7" t="s">
        <v>113</v>
      </c>
      <c r="D107" s="8" t="s">
        <v>114</v>
      </c>
      <c r="E107" s="23">
        <v>337000</v>
      </c>
      <c r="F107" s="23">
        <v>337000</v>
      </c>
      <c r="G107" s="23">
        <v>287000</v>
      </c>
      <c r="H107" s="24">
        <f t="shared" si="18"/>
        <v>-50000</v>
      </c>
      <c r="I107" s="10">
        <v>1</v>
      </c>
      <c r="J107" s="10">
        <v>1</v>
      </c>
    </row>
    <row r="108" spans="1:10" x14ac:dyDescent="0.25">
      <c r="A108" s="41"/>
      <c r="B108" s="41"/>
      <c r="C108" s="7" t="s">
        <v>117</v>
      </c>
      <c r="D108" s="8" t="s">
        <v>118</v>
      </c>
      <c r="E108" s="23">
        <v>56000</v>
      </c>
      <c r="F108" s="23">
        <v>56000</v>
      </c>
      <c r="G108" s="23">
        <v>56000</v>
      </c>
      <c r="H108" s="24">
        <f t="shared" si="18"/>
        <v>0</v>
      </c>
      <c r="I108" s="10">
        <v>1</v>
      </c>
      <c r="J108" s="10">
        <v>1</v>
      </c>
    </row>
    <row r="109" spans="1:10" ht="17.25" customHeight="1" x14ac:dyDescent="0.25">
      <c r="A109" s="41"/>
      <c r="B109" s="41"/>
      <c r="C109" s="7" t="s">
        <v>123</v>
      </c>
      <c r="D109" s="8" t="s">
        <v>124</v>
      </c>
      <c r="E109" s="23">
        <v>110000</v>
      </c>
      <c r="F109" s="23">
        <v>140000</v>
      </c>
      <c r="G109" s="23">
        <v>140000</v>
      </c>
      <c r="H109" s="24">
        <f t="shared" si="18"/>
        <v>0</v>
      </c>
      <c r="I109" s="10">
        <v>1</v>
      </c>
      <c r="J109" s="10">
        <v>1</v>
      </c>
    </row>
    <row r="110" spans="1:10" ht="17.25" customHeight="1" x14ac:dyDescent="0.25">
      <c r="A110" s="41"/>
      <c r="B110" s="41"/>
      <c r="C110" s="3">
        <v>1014</v>
      </c>
      <c r="D110" s="4" t="s">
        <v>169</v>
      </c>
      <c r="E110" s="24">
        <f>SUM(E111:E113)</f>
        <v>2480000</v>
      </c>
      <c r="F110" s="24">
        <f t="shared" ref="F110:G110" si="21">SUM(F111:F113)</f>
        <v>2359900</v>
      </c>
      <c r="G110" s="24">
        <f t="shared" si="21"/>
        <v>359900</v>
      </c>
      <c r="H110" s="24">
        <f t="shared" si="18"/>
        <v>-2000000</v>
      </c>
      <c r="I110" s="5"/>
      <c r="J110" s="5"/>
    </row>
    <row r="111" spans="1:10" x14ac:dyDescent="0.25">
      <c r="A111" s="41"/>
      <c r="B111" s="41"/>
      <c r="C111" s="7" t="s">
        <v>172</v>
      </c>
      <c r="D111" s="8" t="s">
        <v>173</v>
      </c>
      <c r="E111" s="23">
        <v>180000</v>
      </c>
      <c r="F111" s="23">
        <v>0</v>
      </c>
      <c r="G111" s="23">
        <v>0</v>
      </c>
      <c r="H111" s="24">
        <f t="shared" si="18"/>
        <v>0</v>
      </c>
      <c r="I111" s="10">
        <v>1</v>
      </c>
      <c r="J111" s="10">
        <v>1</v>
      </c>
    </row>
    <row r="112" spans="1:10" x14ac:dyDescent="0.25">
      <c r="A112" s="41"/>
      <c r="B112" s="41"/>
      <c r="C112" s="7" t="s">
        <v>176</v>
      </c>
      <c r="D112" s="8" t="s">
        <v>177</v>
      </c>
      <c r="E112" s="23">
        <v>2000000</v>
      </c>
      <c r="F112" s="23">
        <v>2249900</v>
      </c>
      <c r="G112" s="23">
        <v>249900</v>
      </c>
      <c r="H112" s="24">
        <f t="shared" si="18"/>
        <v>-2000000</v>
      </c>
      <c r="I112" s="10">
        <v>1</v>
      </c>
      <c r="J112" s="10">
        <v>1</v>
      </c>
    </row>
    <row r="113" spans="1:10" x14ac:dyDescent="0.25">
      <c r="A113" s="41"/>
      <c r="B113" s="41"/>
      <c r="C113" s="7" t="s">
        <v>256</v>
      </c>
      <c r="D113" s="8" t="s">
        <v>195</v>
      </c>
      <c r="E113" s="23">
        <v>300000</v>
      </c>
      <c r="F113" s="23">
        <v>110000</v>
      </c>
      <c r="G113" s="23">
        <v>110000</v>
      </c>
      <c r="H113" s="24">
        <f t="shared" si="18"/>
        <v>0</v>
      </c>
      <c r="I113" s="10">
        <v>1</v>
      </c>
      <c r="J113" s="10">
        <v>1</v>
      </c>
    </row>
    <row r="114" spans="1:10" x14ac:dyDescent="0.25">
      <c r="A114" s="41"/>
      <c r="B114" s="41"/>
      <c r="C114" s="3">
        <v>2001</v>
      </c>
      <c r="D114" s="4" t="s">
        <v>209</v>
      </c>
      <c r="E114" s="24">
        <f>SUM(E115:E117)</f>
        <v>78000</v>
      </c>
      <c r="F114" s="24">
        <f t="shared" ref="F114:G114" si="22">SUM(F115:F117)</f>
        <v>80000</v>
      </c>
      <c r="G114" s="24">
        <f t="shared" si="22"/>
        <v>96000</v>
      </c>
      <c r="H114" s="24">
        <f t="shared" si="18"/>
        <v>16000</v>
      </c>
      <c r="I114" s="5"/>
      <c r="J114" s="5"/>
    </row>
    <row r="115" spans="1:10" x14ac:dyDescent="0.25">
      <c r="A115" s="41"/>
      <c r="B115" s="41"/>
      <c r="C115" s="7" t="s">
        <v>210</v>
      </c>
      <c r="D115" s="8" t="s">
        <v>211</v>
      </c>
      <c r="E115" s="23">
        <v>20000</v>
      </c>
      <c r="F115" s="23">
        <v>20000</v>
      </c>
      <c r="G115" s="23">
        <v>36000</v>
      </c>
      <c r="H115" s="24">
        <f t="shared" si="18"/>
        <v>16000</v>
      </c>
      <c r="I115" s="10">
        <v>1</v>
      </c>
      <c r="J115" s="10">
        <v>2</v>
      </c>
    </row>
    <row r="116" spans="1:10" x14ac:dyDescent="0.25">
      <c r="A116" s="41"/>
      <c r="B116" s="41"/>
      <c r="C116" s="7" t="s">
        <v>212</v>
      </c>
      <c r="D116" s="8" t="s">
        <v>213</v>
      </c>
      <c r="E116" s="23">
        <v>48000</v>
      </c>
      <c r="F116" s="23">
        <v>50000</v>
      </c>
      <c r="G116" s="23">
        <v>50000</v>
      </c>
      <c r="H116" s="24">
        <f t="shared" si="18"/>
        <v>0</v>
      </c>
      <c r="I116" s="10">
        <v>1</v>
      </c>
      <c r="J116" s="10">
        <v>2</v>
      </c>
    </row>
    <row r="117" spans="1:10" x14ac:dyDescent="0.25">
      <c r="A117" s="41"/>
      <c r="B117" s="41"/>
      <c r="C117" s="7" t="s">
        <v>214</v>
      </c>
      <c r="D117" s="8" t="s">
        <v>215</v>
      </c>
      <c r="E117" s="23">
        <v>10000</v>
      </c>
      <c r="F117" s="23">
        <v>10000</v>
      </c>
      <c r="G117" s="23">
        <v>10000</v>
      </c>
      <c r="H117" s="24">
        <f t="shared" si="18"/>
        <v>0</v>
      </c>
      <c r="I117" s="10">
        <v>1</v>
      </c>
      <c r="J117" s="10">
        <v>2</v>
      </c>
    </row>
    <row r="118" spans="1:10" x14ac:dyDescent="0.25">
      <c r="A118" s="41"/>
      <c r="B118" s="41"/>
      <c r="C118" s="3">
        <v>3001</v>
      </c>
      <c r="D118" s="4" t="s">
        <v>216</v>
      </c>
      <c r="E118" s="24">
        <f>SUM(E119:E125)</f>
        <v>1226164</v>
      </c>
      <c r="F118" s="24">
        <f t="shared" ref="F118:G118" si="23">SUM(F119:F125)</f>
        <v>1185105.6700000002</v>
      </c>
      <c r="G118" s="24">
        <f t="shared" si="23"/>
        <v>1159737.75</v>
      </c>
      <c r="H118" s="24">
        <f t="shared" si="18"/>
        <v>-25367.920000000158</v>
      </c>
      <c r="I118" s="5"/>
      <c r="J118" s="5"/>
    </row>
    <row r="119" spans="1:10" x14ac:dyDescent="0.25">
      <c r="A119" s="41"/>
      <c r="B119" s="41"/>
      <c r="C119" s="7" t="s">
        <v>248</v>
      </c>
      <c r="D119" s="8" t="s">
        <v>249</v>
      </c>
      <c r="E119" s="23">
        <v>446014</v>
      </c>
      <c r="F119" s="23">
        <v>459028.39</v>
      </c>
      <c r="G119" s="23">
        <v>429872.51</v>
      </c>
      <c r="H119" s="24">
        <f t="shared" si="18"/>
        <v>-29155.880000000005</v>
      </c>
      <c r="I119" s="10">
        <v>1</v>
      </c>
      <c r="J119" s="10">
        <v>3</v>
      </c>
    </row>
    <row r="120" spans="1:10" x14ac:dyDescent="0.25">
      <c r="A120" s="41"/>
      <c r="B120" s="41"/>
      <c r="C120" s="7" t="s">
        <v>217</v>
      </c>
      <c r="D120" s="8" t="s">
        <v>218</v>
      </c>
      <c r="E120" s="23">
        <v>240000</v>
      </c>
      <c r="F120" s="23">
        <v>235862</v>
      </c>
      <c r="G120" s="23">
        <v>237649.96</v>
      </c>
      <c r="H120" s="24">
        <f t="shared" si="18"/>
        <v>1787.9599999999919</v>
      </c>
      <c r="I120" s="10">
        <v>1</v>
      </c>
      <c r="J120" s="10">
        <v>3</v>
      </c>
    </row>
    <row r="121" spans="1:10" x14ac:dyDescent="0.25">
      <c r="A121" s="41"/>
      <c r="B121" s="41"/>
      <c r="C121" s="7" t="s">
        <v>219</v>
      </c>
      <c r="D121" s="8" t="s">
        <v>220</v>
      </c>
      <c r="E121" s="23">
        <v>95000</v>
      </c>
      <c r="F121" s="23">
        <v>101200</v>
      </c>
      <c r="G121" s="23">
        <v>103200</v>
      </c>
      <c r="H121" s="24">
        <f t="shared" si="18"/>
        <v>2000</v>
      </c>
      <c r="I121" s="10">
        <v>1</v>
      </c>
      <c r="J121" s="10">
        <v>3</v>
      </c>
    </row>
    <row r="122" spans="1:10" x14ac:dyDescent="0.25">
      <c r="A122" s="41"/>
      <c r="B122" s="41"/>
      <c r="C122" s="7" t="s">
        <v>221</v>
      </c>
      <c r="D122" s="8" t="s">
        <v>222</v>
      </c>
      <c r="E122" s="23">
        <v>352450</v>
      </c>
      <c r="F122" s="23">
        <v>351543.67</v>
      </c>
      <c r="G122" s="23">
        <v>351543.67</v>
      </c>
      <c r="H122" s="24">
        <f t="shared" si="18"/>
        <v>0</v>
      </c>
      <c r="I122" s="10">
        <v>1</v>
      </c>
      <c r="J122" s="10">
        <v>3</v>
      </c>
    </row>
    <row r="123" spans="1:10" x14ac:dyDescent="0.25">
      <c r="A123" s="41"/>
      <c r="B123" s="41"/>
      <c r="C123" s="7" t="s">
        <v>223</v>
      </c>
      <c r="D123" s="8" t="s">
        <v>224</v>
      </c>
      <c r="E123" s="23">
        <v>58200</v>
      </c>
      <c r="F123" s="23">
        <v>37471.61</v>
      </c>
      <c r="G123" s="23">
        <v>37471.61</v>
      </c>
      <c r="H123" s="24">
        <f t="shared" si="18"/>
        <v>0</v>
      </c>
      <c r="I123" s="10">
        <v>1</v>
      </c>
      <c r="J123" s="10">
        <v>3</v>
      </c>
    </row>
    <row r="124" spans="1:10" x14ac:dyDescent="0.25">
      <c r="A124" s="41"/>
      <c r="B124" s="41"/>
      <c r="C124" s="7" t="s">
        <v>225</v>
      </c>
      <c r="D124" s="8" t="s">
        <v>224</v>
      </c>
      <c r="E124" s="23">
        <v>5200</v>
      </c>
      <c r="F124" s="23">
        <v>0</v>
      </c>
      <c r="G124" s="23">
        <v>0</v>
      </c>
      <c r="H124" s="24">
        <f t="shared" si="18"/>
        <v>0</v>
      </c>
      <c r="I124" s="10">
        <v>1</v>
      </c>
      <c r="J124" s="10">
        <v>3</v>
      </c>
    </row>
    <row r="125" spans="1:10" x14ac:dyDescent="0.25">
      <c r="A125" s="41"/>
      <c r="B125" s="41"/>
      <c r="C125" s="7" t="s">
        <v>226</v>
      </c>
      <c r="D125" s="8" t="s">
        <v>222</v>
      </c>
      <c r="E125" s="23">
        <v>29300</v>
      </c>
      <c r="F125" s="23">
        <v>0</v>
      </c>
      <c r="G125" s="23">
        <v>0</v>
      </c>
      <c r="H125" s="24">
        <f t="shared" si="18"/>
        <v>0</v>
      </c>
      <c r="I125" s="10">
        <v>1</v>
      </c>
      <c r="J125" s="10">
        <v>3</v>
      </c>
    </row>
    <row r="126" spans="1:10" ht="25.5" customHeight="1" x14ac:dyDescent="0.25">
      <c r="A126" s="34" t="s">
        <v>242</v>
      </c>
      <c r="B126" s="35"/>
      <c r="C126" s="35"/>
      <c r="D126" s="36"/>
      <c r="E126" s="30">
        <f>E90+E94+E103+E110+E114+E118</f>
        <v>7365164</v>
      </c>
      <c r="F126" s="30">
        <f t="shared" ref="F126:G126" si="24">F90+F94+F103+F110+F114+F118</f>
        <v>6732005.6699999999</v>
      </c>
      <c r="G126" s="30">
        <f t="shared" si="24"/>
        <v>4672637.75</v>
      </c>
      <c r="H126" s="24">
        <f t="shared" si="18"/>
        <v>-2059367.92</v>
      </c>
      <c r="I126" s="16"/>
      <c r="J126" s="16"/>
    </row>
    <row r="127" spans="1:10" s="17" customFormat="1" ht="13.5" customHeight="1" x14ac:dyDescent="0.25">
      <c r="A127" s="37"/>
      <c r="B127" s="38"/>
      <c r="C127" s="38"/>
      <c r="D127" s="38"/>
      <c r="E127" s="38"/>
      <c r="F127" s="38"/>
      <c r="G127" s="38"/>
      <c r="H127" s="38"/>
      <c r="I127" s="38"/>
      <c r="J127" s="39"/>
    </row>
    <row r="128" spans="1:10" s="6" customFormat="1" ht="15" customHeight="1" x14ac:dyDescent="0.25">
      <c r="A128" s="41" t="s">
        <v>8</v>
      </c>
      <c r="B128" s="41" t="s">
        <v>9</v>
      </c>
      <c r="C128" s="3">
        <v>1004</v>
      </c>
      <c r="D128" s="4" t="s">
        <v>18</v>
      </c>
      <c r="E128" s="24">
        <f>E129</f>
        <v>76000</v>
      </c>
      <c r="F128" s="24">
        <f t="shared" ref="F128:G128" si="25">F129</f>
        <v>81000</v>
      </c>
      <c r="G128" s="24">
        <f t="shared" si="25"/>
        <v>81000</v>
      </c>
      <c r="H128" s="24">
        <f t="shared" ref="H128:H150" si="26">G128-F128</f>
        <v>0</v>
      </c>
      <c r="I128" s="5"/>
      <c r="J128" s="5"/>
    </row>
    <row r="129" spans="1:10" s="6" customFormat="1" x14ac:dyDescent="0.25">
      <c r="A129" s="41"/>
      <c r="B129" s="41"/>
      <c r="C129" s="7" t="s">
        <v>31</v>
      </c>
      <c r="D129" s="8" t="s">
        <v>32</v>
      </c>
      <c r="E129" s="23">
        <v>76000</v>
      </c>
      <c r="F129" s="23">
        <v>81000</v>
      </c>
      <c r="G129" s="23">
        <v>81000</v>
      </c>
      <c r="H129" s="24">
        <f t="shared" si="26"/>
        <v>0</v>
      </c>
      <c r="I129" s="10">
        <v>1</v>
      </c>
      <c r="J129" s="10">
        <v>1</v>
      </c>
    </row>
    <row r="130" spans="1:10" x14ac:dyDescent="0.25">
      <c r="A130" s="41"/>
      <c r="B130" s="41"/>
      <c r="C130" s="3">
        <v>1012</v>
      </c>
      <c r="D130" s="4" t="s">
        <v>149</v>
      </c>
      <c r="E130" s="24">
        <f>SUM(E131:E133)</f>
        <v>165000</v>
      </c>
      <c r="F130" s="24">
        <f t="shared" ref="F130:G130" si="27">SUM(F131:F133)</f>
        <v>160000</v>
      </c>
      <c r="G130" s="24">
        <f t="shared" si="27"/>
        <v>160000</v>
      </c>
      <c r="H130" s="24">
        <f t="shared" si="26"/>
        <v>0</v>
      </c>
      <c r="I130" s="5"/>
      <c r="J130" s="5"/>
    </row>
    <row r="131" spans="1:10" x14ac:dyDescent="0.25">
      <c r="A131" s="41"/>
      <c r="B131" s="41"/>
      <c r="C131" s="7" t="s">
        <v>152</v>
      </c>
      <c r="D131" s="8" t="s">
        <v>153</v>
      </c>
      <c r="E131" s="23">
        <v>20000</v>
      </c>
      <c r="F131" s="23">
        <v>0</v>
      </c>
      <c r="G131" s="23">
        <v>0</v>
      </c>
      <c r="H131" s="24">
        <f t="shared" si="26"/>
        <v>0</v>
      </c>
      <c r="I131" s="10">
        <v>1</v>
      </c>
      <c r="J131" s="10">
        <v>1</v>
      </c>
    </row>
    <row r="132" spans="1:10" x14ac:dyDescent="0.25">
      <c r="A132" s="41"/>
      <c r="B132" s="41"/>
      <c r="C132" s="7" t="s">
        <v>158</v>
      </c>
      <c r="D132" s="8" t="s">
        <v>159</v>
      </c>
      <c r="E132" s="23">
        <v>45000</v>
      </c>
      <c r="F132" s="23">
        <v>60000</v>
      </c>
      <c r="G132" s="23">
        <v>60000</v>
      </c>
      <c r="H132" s="24">
        <f t="shared" si="26"/>
        <v>0</v>
      </c>
      <c r="I132" s="10">
        <v>1</v>
      </c>
      <c r="J132" s="10">
        <v>1</v>
      </c>
    </row>
    <row r="133" spans="1:10" x14ac:dyDescent="0.25">
      <c r="A133" s="41"/>
      <c r="B133" s="41"/>
      <c r="C133" s="7" t="s">
        <v>160</v>
      </c>
      <c r="D133" s="8" t="s">
        <v>161</v>
      </c>
      <c r="E133" s="23">
        <v>100000</v>
      </c>
      <c r="F133" s="23">
        <v>100000</v>
      </c>
      <c r="G133" s="23">
        <v>100000</v>
      </c>
      <c r="H133" s="24">
        <f t="shared" si="26"/>
        <v>0</v>
      </c>
      <c r="I133" s="10">
        <v>1</v>
      </c>
      <c r="J133" s="10">
        <v>1</v>
      </c>
    </row>
    <row r="134" spans="1:10" ht="17.25" customHeight="1" x14ac:dyDescent="0.25">
      <c r="A134" s="41"/>
      <c r="B134" s="41"/>
      <c r="C134" s="3">
        <v>1014</v>
      </c>
      <c r="D134" s="4" t="s">
        <v>169</v>
      </c>
      <c r="E134" s="24">
        <f>SUM(E135:E137)</f>
        <v>451000</v>
      </c>
      <c r="F134" s="24">
        <f t="shared" ref="F134:G134" si="28">SUM(F135:F137)</f>
        <v>255500</v>
      </c>
      <c r="G134" s="24">
        <f t="shared" si="28"/>
        <v>255500</v>
      </c>
      <c r="H134" s="24">
        <f t="shared" si="26"/>
        <v>0</v>
      </c>
      <c r="I134" s="5"/>
      <c r="J134" s="5"/>
    </row>
    <row r="135" spans="1:10" x14ac:dyDescent="0.25">
      <c r="A135" s="41"/>
      <c r="B135" s="41"/>
      <c r="C135" s="7" t="s">
        <v>170</v>
      </c>
      <c r="D135" s="8" t="s">
        <v>171</v>
      </c>
      <c r="E135" s="23">
        <v>18000</v>
      </c>
      <c r="F135" s="23">
        <v>18000</v>
      </c>
      <c r="G135" s="23">
        <v>18000</v>
      </c>
      <c r="H135" s="24">
        <f t="shared" si="26"/>
        <v>0</v>
      </c>
      <c r="I135" s="10">
        <v>1</v>
      </c>
      <c r="J135" s="10">
        <v>1</v>
      </c>
    </row>
    <row r="136" spans="1:10" ht="25.5" x14ac:dyDescent="0.25">
      <c r="A136" s="41"/>
      <c r="B136" s="41"/>
      <c r="C136" s="7" t="s">
        <v>174</v>
      </c>
      <c r="D136" s="8" t="s">
        <v>175</v>
      </c>
      <c r="E136" s="23">
        <v>183000</v>
      </c>
      <c r="F136" s="23">
        <v>187500</v>
      </c>
      <c r="G136" s="23">
        <v>187500</v>
      </c>
      <c r="H136" s="24">
        <f t="shared" si="26"/>
        <v>0</v>
      </c>
      <c r="I136" s="10">
        <v>1</v>
      </c>
      <c r="J136" s="10">
        <v>1</v>
      </c>
    </row>
    <row r="137" spans="1:10" x14ac:dyDescent="0.25">
      <c r="A137" s="41"/>
      <c r="B137" s="41"/>
      <c r="C137" s="7" t="s">
        <v>186</v>
      </c>
      <c r="D137" s="8" t="s">
        <v>187</v>
      </c>
      <c r="E137" s="23">
        <v>250000</v>
      </c>
      <c r="F137" s="23">
        <v>50000</v>
      </c>
      <c r="G137" s="23">
        <v>50000</v>
      </c>
      <c r="H137" s="24">
        <f t="shared" si="26"/>
        <v>0</v>
      </c>
      <c r="I137" s="10">
        <v>1</v>
      </c>
      <c r="J137" s="10">
        <v>1</v>
      </c>
    </row>
    <row r="138" spans="1:10" s="6" customFormat="1" ht="15" customHeight="1" x14ac:dyDescent="0.25">
      <c r="A138" s="41"/>
      <c r="B138" s="41" t="s">
        <v>10</v>
      </c>
      <c r="C138" s="3">
        <v>1010</v>
      </c>
      <c r="D138" s="4" t="s">
        <v>129</v>
      </c>
      <c r="E138" s="24">
        <f>SUM(E139:E144)</f>
        <v>1352000</v>
      </c>
      <c r="F138" s="24">
        <f t="shared" ref="F138:G138" si="29">SUM(F139:F144)</f>
        <v>1332000</v>
      </c>
      <c r="G138" s="24">
        <f t="shared" si="29"/>
        <v>1377000</v>
      </c>
      <c r="H138" s="24">
        <f t="shared" si="26"/>
        <v>45000</v>
      </c>
      <c r="I138" s="5"/>
      <c r="J138" s="5"/>
    </row>
    <row r="139" spans="1:10" x14ac:dyDescent="0.25">
      <c r="A139" s="41"/>
      <c r="B139" s="41"/>
      <c r="C139" s="7" t="s">
        <v>132</v>
      </c>
      <c r="D139" s="8" t="s">
        <v>133</v>
      </c>
      <c r="E139" s="23">
        <v>100000</v>
      </c>
      <c r="F139" s="23">
        <v>110000</v>
      </c>
      <c r="G139" s="23">
        <v>145000</v>
      </c>
      <c r="H139" s="24">
        <f t="shared" si="26"/>
        <v>35000</v>
      </c>
      <c r="I139" s="10">
        <v>1</v>
      </c>
      <c r="J139" s="10">
        <v>1</v>
      </c>
    </row>
    <row r="140" spans="1:10" x14ac:dyDescent="0.25">
      <c r="A140" s="41"/>
      <c r="B140" s="41"/>
      <c r="C140" s="7" t="s">
        <v>134</v>
      </c>
      <c r="D140" s="8" t="s">
        <v>137</v>
      </c>
      <c r="E140" s="23">
        <v>432000</v>
      </c>
      <c r="F140" s="23">
        <v>432000</v>
      </c>
      <c r="G140" s="23">
        <v>432000</v>
      </c>
      <c r="H140" s="24">
        <f t="shared" si="26"/>
        <v>0</v>
      </c>
      <c r="I140" s="10">
        <v>1</v>
      </c>
      <c r="J140" s="10">
        <v>1</v>
      </c>
    </row>
    <row r="141" spans="1:10" x14ac:dyDescent="0.25">
      <c r="A141" s="41"/>
      <c r="B141" s="41"/>
      <c r="C141" s="7" t="s">
        <v>135</v>
      </c>
      <c r="D141" s="8" t="s">
        <v>138</v>
      </c>
      <c r="E141" s="23">
        <v>120000</v>
      </c>
      <c r="F141" s="23">
        <v>120000</v>
      </c>
      <c r="G141" s="23">
        <v>120000</v>
      </c>
      <c r="H141" s="24">
        <f t="shared" si="26"/>
        <v>0</v>
      </c>
      <c r="I141" s="10">
        <v>1</v>
      </c>
      <c r="J141" s="10">
        <v>1</v>
      </c>
    </row>
    <row r="142" spans="1:10" x14ac:dyDescent="0.25">
      <c r="A142" s="41"/>
      <c r="B142" s="41"/>
      <c r="C142" s="7" t="s">
        <v>136</v>
      </c>
      <c r="D142" s="8" t="s">
        <v>139</v>
      </c>
      <c r="E142" s="23">
        <v>280000</v>
      </c>
      <c r="F142" s="23">
        <v>280000</v>
      </c>
      <c r="G142" s="23">
        <v>280000</v>
      </c>
      <c r="H142" s="24">
        <f t="shared" si="26"/>
        <v>0</v>
      </c>
      <c r="I142" s="10">
        <v>1</v>
      </c>
      <c r="J142" s="10">
        <v>1</v>
      </c>
    </row>
    <row r="143" spans="1:10" x14ac:dyDescent="0.25">
      <c r="A143" s="41"/>
      <c r="B143" s="41"/>
      <c r="C143" s="7" t="s">
        <v>140</v>
      </c>
      <c r="D143" s="8" t="s">
        <v>142</v>
      </c>
      <c r="E143" s="23">
        <v>330000</v>
      </c>
      <c r="F143" s="23">
        <v>300000</v>
      </c>
      <c r="G143" s="23">
        <v>300000</v>
      </c>
      <c r="H143" s="24">
        <f t="shared" si="26"/>
        <v>0</v>
      </c>
      <c r="I143" s="10">
        <v>1</v>
      </c>
      <c r="J143" s="10">
        <v>1</v>
      </c>
    </row>
    <row r="144" spans="1:10" x14ac:dyDescent="0.25">
      <c r="A144" s="41"/>
      <c r="B144" s="41"/>
      <c r="C144" s="7" t="s">
        <v>141</v>
      </c>
      <c r="D144" s="8" t="s">
        <v>143</v>
      </c>
      <c r="E144" s="23">
        <v>90000</v>
      </c>
      <c r="F144" s="23">
        <v>90000</v>
      </c>
      <c r="G144" s="23">
        <v>100000</v>
      </c>
      <c r="H144" s="24">
        <f t="shared" si="26"/>
        <v>10000</v>
      </c>
      <c r="I144" s="10">
        <v>1</v>
      </c>
      <c r="J144" s="10">
        <v>1</v>
      </c>
    </row>
    <row r="145" spans="1:10" x14ac:dyDescent="0.25">
      <c r="A145" s="41"/>
      <c r="B145" s="41"/>
      <c r="C145" s="25">
        <v>5001</v>
      </c>
      <c r="D145" s="26" t="s">
        <v>206</v>
      </c>
      <c r="E145" s="24">
        <f>SUM(E146:E149)</f>
        <v>2625400</v>
      </c>
      <c r="F145" s="24">
        <f t="shared" ref="F145:G145" si="30">SUM(F146:F149)</f>
        <v>2751861.08</v>
      </c>
      <c r="G145" s="24">
        <f t="shared" si="30"/>
        <v>2754836</v>
      </c>
      <c r="H145" s="24">
        <f t="shared" si="26"/>
        <v>2974.9199999999255</v>
      </c>
      <c r="I145" s="5"/>
      <c r="J145" s="5"/>
    </row>
    <row r="146" spans="1:10" x14ac:dyDescent="0.25">
      <c r="A146" s="41"/>
      <c r="B146" s="41"/>
      <c r="C146" s="27" t="s">
        <v>207</v>
      </c>
      <c r="D146" s="28" t="s">
        <v>208</v>
      </c>
      <c r="E146" s="23">
        <v>50000</v>
      </c>
      <c r="F146" s="23">
        <v>50000</v>
      </c>
      <c r="G146" s="23">
        <v>50000</v>
      </c>
      <c r="H146" s="24">
        <f t="shared" si="26"/>
        <v>0</v>
      </c>
      <c r="I146" s="10">
        <v>1</v>
      </c>
      <c r="J146" s="10">
        <v>1</v>
      </c>
    </row>
    <row r="147" spans="1:10" ht="17.25" customHeight="1" x14ac:dyDescent="0.25">
      <c r="A147" s="41"/>
      <c r="B147" s="41"/>
      <c r="C147" s="27" t="s">
        <v>234</v>
      </c>
      <c r="D147" s="28" t="s">
        <v>235</v>
      </c>
      <c r="E147" s="23">
        <v>1379400</v>
      </c>
      <c r="F147" s="23">
        <v>1392261.08</v>
      </c>
      <c r="G147" s="23">
        <v>1395736</v>
      </c>
      <c r="H147" s="24">
        <f t="shared" si="26"/>
        <v>3474.9199999999255</v>
      </c>
      <c r="I147" s="10">
        <v>1</v>
      </c>
      <c r="J147" s="10">
        <v>5</v>
      </c>
    </row>
    <row r="148" spans="1:10" x14ac:dyDescent="0.25">
      <c r="A148" s="41"/>
      <c r="B148" s="41"/>
      <c r="C148" s="27" t="s">
        <v>236</v>
      </c>
      <c r="D148" s="28" t="s">
        <v>237</v>
      </c>
      <c r="E148" s="23">
        <v>96000</v>
      </c>
      <c r="F148" s="23">
        <v>59600</v>
      </c>
      <c r="G148" s="23">
        <v>59100</v>
      </c>
      <c r="H148" s="24">
        <f t="shared" si="26"/>
        <v>-500</v>
      </c>
      <c r="I148" s="10">
        <v>1</v>
      </c>
      <c r="J148" s="10">
        <v>5</v>
      </c>
    </row>
    <row r="149" spans="1:10" x14ac:dyDescent="0.25">
      <c r="A149" s="41"/>
      <c r="B149" s="41"/>
      <c r="C149" s="27" t="s">
        <v>238</v>
      </c>
      <c r="D149" s="28" t="s">
        <v>239</v>
      </c>
      <c r="E149" s="23">
        <v>1100000</v>
      </c>
      <c r="F149" s="23">
        <v>1250000</v>
      </c>
      <c r="G149" s="23">
        <v>1250000</v>
      </c>
      <c r="H149" s="24">
        <f t="shared" si="26"/>
        <v>0</v>
      </c>
      <c r="I149" s="10">
        <v>1</v>
      </c>
      <c r="J149" s="10">
        <v>5</v>
      </c>
    </row>
    <row r="150" spans="1:10" ht="24.75" customHeight="1" x14ac:dyDescent="0.25">
      <c r="A150" s="34" t="s">
        <v>243</v>
      </c>
      <c r="B150" s="35"/>
      <c r="C150" s="35"/>
      <c r="D150" s="36"/>
      <c r="E150" s="30">
        <f>E128+E130+E134+E138+E145</f>
        <v>4669400</v>
      </c>
      <c r="F150" s="30">
        <f t="shared" ref="F150:G150" si="31">F128+F130+F134+F138+F145</f>
        <v>4580361.08</v>
      </c>
      <c r="G150" s="30">
        <f t="shared" si="31"/>
        <v>4628336</v>
      </c>
      <c r="H150" s="24">
        <f t="shared" si="26"/>
        <v>47974.919999999925</v>
      </c>
      <c r="I150" s="20"/>
      <c r="J150" s="20"/>
    </row>
    <row r="151" spans="1:10" s="17" customFormat="1" ht="9" customHeight="1" x14ac:dyDescent="0.25">
      <c r="A151" s="37"/>
      <c r="B151" s="38"/>
      <c r="C151" s="38"/>
      <c r="D151" s="38"/>
      <c r="E151" s="38"/>
      <c r="F151" s="38"/>
      <c r="G151" s="38"/>
      <c r="H151" s="38"/>
      <c r="I151" s="38"/>
      <c r="J151" s="39"/>
    </row>
    <row r="152" spans="1:10" ht="30.75" customHeight="1" x14ac:dyDescent="0.25">
      <c r="A152" s="34" t="s">
        <v>245</v>
      </c>
      <c r="B152" s="35"/>
      <c r="C152" s="35"/>
      <c r="D152" s="36"/>
      <c r="E152" s="15">
        <f>E31+E88+E126+E150</f>
        <v>52793434</v>
      </c>
      <c r="F152" s="15">
        <f>F31+F88+F126+F150</f>
        <v>52449266.140000001</v>
      </c>
      <c r="G152" s="15">
        <f>G31+G88+G126+G150</f>
        <v>46706416.140000001</v>
      </c>
      <c r="H152" s="24">
        <f>G152-F152</f>
        <v>-5742850</v>
      </c>
      <c r="I152" s="16"/>
      <c r="J152" s="16"/>
    </row>
  </sheetData>
  <mergeCells count="33">
    <mergeCell ref="G4:G5"/>
    <mergeCell ref="A6:A30"/>
    <mergeCell ref="A150:D150"/>
    <mergeCell ref="A151:J151"/>
    <mergeCell ref="A152:D152"/>
    <mergeCell ref="A1:J1"/>
    <mergeCell ref="B128:B137"/>
    <mergeCell ref="B138:B149"/>
    <mergeCell ref="A128:A149"/>
    <mergeCell ref="B103:B125"/>
    <mergeCell ref="B90:B102"/>
    <mergeCell ref="A126:D126"/>
    <mergeCell ref="A127:J127"/>
    <mergeCell ref="B33:B56"/>
    <mergeCell ref="A33:A87"/>
    <mergeCell ref="A90:A125"/>
    <mergeCell ref="B57:B87"/>
    <mergeCell ref="H4:H5"/>
    <mergeCell ref="A31:D31"/>
    <mergeCell ref="A32:J32"/>
    <mergeCell ref="A88:D88"/>
    <mergeCell ref="A89:J89"/>
    <mergeCell ref="I4:J4"/>
    <mergeCell ref="B6:B10"/>
    <mergeCell ref="B11:B17"/>
    <mergeCell ref="B18:B25"/>
    <mergeCell ref="B26:B30"/>
    <mergeCell ref="A4:A5"/>
    <mergeCell ref="B4:B5"/>
    <mergeCell ref="C4:C5"/>
    <mergeCell ref="D4:D5"/>
    <mergeCell ref="E4:E5"/>
    <mergeCell ref="F4:F5"/>
  </mergeCells>
  <pageMargins left="0.23622047244094491" right="0.23622047244094491" top="0.74803149606299213" bottom="0.74803149606299213" header="0.31496062992125984" footer="0.31496062992125984"/>
  <pageSetup paperSize="9" scale="83" fitToHeight="0" orientation="landscape" r:id="rId1"/>
  <rowBreaks count="4" manualBreakCount="4">
    <brk id="31" max="16383" man="1"/>
    <brk id="56" max="8" man="1"/>
    <brk id="88" max="16383" man="1"/>
    <brk id="1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Bajčić</dc:creator>
  <cp:lastModifiedBy>Dinka Pejnović</cp:lastModifiedBy>
  <cp:lastPrinted>2019-12-01T13:07:02Z</cp:lastPrinted>
  <dcterms:created xsi:type="dcterms:W3CDTF">2015-11-10T12:53:23Z</dcterms:created>
  <dcterms:modified xsi:type="dcterms:W3CDTF">2019-12-01T13:12:21Z</dcterms:modified>
</cp:coreProperties>
</file>