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660" windowHeight="11700"/>
  </bookViews>
  <sheets>
    <sheet name="2014" sheetId="7" r:id="rId1"/>
    <sheet name="list 4" sheetId="2" r:id="rId2"/>
    <sheet name="List3" sheetId="3" r:id="rId3"/>
    <sheet name="Sheet1" sheetId="6" r:id="rId4"/>
  </sheets>
  <definedNames>
    <definedName name="_xlnm.Print_Area" localSheetId="0">'2014'!$A$1:$N$48</definedName>
  </definedNames>
  <calcPr calcId="145621"/>
</workbook>
</file>

<file path=xl/calcChain.xml><?xml version="1.0" encoding="utf-8"?>
<calcChain xmlns="http://schemas.openxmlformats.org/spreadsheetml/2006/main">
  <c r="D46" i="7" l="1"/>
  <c r="G45" i="7" l="1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19" i="7"/>
  <c r="G18" i="7"/>
  <c r="G17" i="7"/>
  <c r="G14" i="7"/>
  <c r="G13" i="7"/>
  <c r="G12" i="7"/>
  <c r="G11" i="7"/>
  <c r="J15" i="7" l="1"/>
  <c r="H15" i="7"/>
  <c r="F15" i="7"/>
  <c r="E15" i="7"/>
  <c r="G15" i="7" s="1"/>
  <c r="M46" i="7" l="1"/>
  <c r="J46" i="7"/>
  <c r="H46" i="7"/>
  <c r="F46" i="7"/>
  <c r="E46" i="7"/>
  <c r="C46" i="7"/>
  <c r="K27" i="7" l="1"/>
  <c r="I27" i="7"/>
  <c r="N27" i="7"/>
  <c r="N22" i="7"/>
  <c r="L22" i="7" s="1"/>
  <c r="K45" i="7"/>
  <c r="I45" i="7"/>
  <c r="N45" i="7"/>
  <c r="L45" i="7" s="1"/>
  <c r="K44" i="7"/>
  <c r="I44" i="7"/>
  <c r="N44" i="7"/>
  <c r="L44" i="7" s="1"/>
  <c r="K43" i="7"/>
  <c r="I43" i="7"/>
  <c r="N43" i="7"/>
  <c r="L43" i="7" s="1"/>
  <c r="K42" i="7"/>
  <c r="I42" i="7"/>
  <c r="N42" i="7"/>
  <c r="L42" i="7" s="1"/>
  <c r="K41" i="7"/>
  <c r="I41" i="7"/>
  <c r="N41" i="7"/>
  <c r="L41" i="7" s="1"/>
  <c r="K40" i="7"/>
  <c r="I40" i="7"/>
  <c r="N40" i="7"/>
  <c r="L40" i="7" s="1"/>
  <c r="N39" i="7"/>
  <c r="L39" i="7" s="1"/>
  <c r="K38" i="7"/>
  <c r="I38" i="7"/>
  <c r="N38" i="7"/>
  <c r="L38" i="7" s="1"/>
  <c r="K37" i="7"/>
  <c r="I37" i="7"/>
  <c r="N37" i="7"/>
  <c r="L37" i="7" s="1"/>
  <c r="K36" i="7"/>
  <c r="I36" i="7"/>
  <c r="N36" i="7"/>
  <c r="L36" i="7" s="1"/>
  <c r="K35" i="7"/>
  <c r="I35" i="7"/>
  <c r="N35" i="7"/>
  <c r="L35" i="7" s="1"/>
  <c r="K34" i="7"/>
  <c r="I34" i="7"/>
  <c r="N34" i="7"/>
  <c r="L34" i="7" s="1"/>
  <c r="K33" i="7"/>
  <c r="I33" i="7"/>
  <c r="N33" i="7"/>
  <c r="L33" i="7" s="1"/>
  <c r="K32" i="7"/>
  <c r="I32" i="7"/>
  <c r="N32" i="7"/>
  <c r="L32" i="7" s="1"/>
  <c r="K31" i="7"/>
  <c r="I31" i="7"/>
  <c r="N31" i="7"/>
  <c r="L31" i="7" s="1"/>
  <c r="K30" i="7"/>
  <c r="I30" i="7"/>
  <c r="N30" i="7"/>
  <c r="L30" i="7" s="1"/>
  <c r="K29" i="7"/>
  <c r="I29" i="7"/>
  <c r="N29" i="7"/>
  <c r="L29" i="7" s="1"/>
  <c r="K28" i="7"/>
  <c r="I28" i="7"/>
  <c r="N28" i="7"/>
  <c r="L28" i="7" s="1"/>
  <c r="K26" i="7"/>
  <c r="I26" i="7"/>
  <c r="N26" i="7"/>
  <c r="L26" i="7" s="1"/>
  <c r="K25" i="7"/>
  <c r="I25" i="7"/>
  <c r="N25" i="7"/>
  <c r="L25" i="7" s="1"/>
  <c r="K24" i="7"/>
  <c r="I24" i="7"/>
  <c r="N24" i="7"/>
  <c r="L24" i="7" s="1"/>
  <c r="K23" i="7"/>
  <c r="I23" i="7"/>
  <c r="N23" i="7"/>
  <c r="L23" i="7" s="1"/>
  <c r="K22" i="7"/>
  <c r="I22" i="7"/>
  <c r="K21" i="7"/>
  <c r="I21" i="7"/>
  <c r="N21" i="7"/>
  <c r="L21" i="7" s="1"/>
  <c r="K20" i="7"/>
  <c r="I20" i="7"/>
  <c r="G20" i="7"/>
  <c r="N20" i="7" s="1"/>
  <c r="K19" i="7"/>
  <c r="I19" i="7"/>
  <c r="N19" i="7"/>
  <c r="L19" i="7" s="1"/>
  <c r="K18" i="7"/>
  <c r="I18" i="7"/>
  <c r="N18" i="7"/>
  <c r="L18" i="7" s="1"/>
  <c r="K17" i="7"/>
  <c r="I17" i="7"/>
  <c r="N17" i="7"/>
  <c r="L17" i="7" s="1"/>
  <c r="G16" i="7"/>
  <c r="N16" i="7" s="1"/>
  <c r="L16" i="7" s="1"/>
  <c r="K15" i="7"/>
  <c r="I15" i="7"/>
  <c r="N15" i="7"/>
  <c r="L15" i="7" s="1"/>
  <c r="K14" i="7"/>
  <c r="N14" i="7"/>
  <c r="L14" i="7" s="1"/>
  <c r="K13" i="7"/>
  <c r="I13" i="7"/>
  <c r="N13" i="7"/>
  <c r="L13" i="7" s="1"/>
  <c r="K12" i="7"/>
  <c r="I12" i="7"/>
  <c r="K11" i="7"/>
  <c r="I11" i="7"/>
  <c r="N11" i="7" l="1"/>
  <c r="G46" i="7"/>
  <c r="K46" i="7"/>
  <c r="N12" i="7"/>
  <c r="L12" i="7" s="1"/>
  <c r="I46" i="7"/>
  <c r="L11" i="7" l="1"/>
  <c r="L46" i="7" s="1"/>
  <c r="N46" i="7"/>
</calcChain>
</file>

<file path=xl/sharedStrings.xml><?xml version="1.0" encoding="utf-8"?>
<sst xmlns="http://schemas.openxmlformats.org/spreadsheetml/2006/main" count="117" uniqueCount="110">
  <si>
    <t xml:space="preserve">ZADUŽENO </t>
  </si>
  <si>
    <t xml:space="preserve">ZADUŽENE </t>
  </si>
  <si>
    <t>UKUPNO</t>
  </si>
  <si>
    <t>RED.</t>
  </si>
  <si>
    <t>BR.</t>
  </si>
  <si>
    <t>VRSTA PRIHODA</t>
  </si>
  <si>
    <t xml:space="preserve">SALDO </t>
  </si>
  <si>
    <t xml:space="preserve">KNJIGA </t>
  </si>
  <si>
    <t xml:space="preserve">IZDANIH </t>
  </si>
  <si>
    <t xml:space="preserve"> ZADUŽENJE</t>
  </si>
  <si>
    <t xml:space="preserve">RAČUNA </t>
  </si>
  <si>
    <t xml:space="preserve">KAMATE </t>
  </si>
  <si>
    <t xml:space="preserve">5711-GRADSKE.PRISTOJBE </t>
  </si>
  <si>
    <t>5720-KOMUN. DOPRINOS</t>
  </si>
  <si>
    <t>5738-JAVNE POVRŠINE</t>
  </si>
  <si>
    <r>
      <t>-</t>
    </r>
    <r>
      <rPr>
        <sz val="8"/>
        <rFont val="Times New Roman"/>
        <family val="1"/>
        <charset val="238"/>
      </rPr>
      <t>GRAĐANI</t>
    </r>
  </si>
  <si>
    <t>-POSLOVNI PROSTOR</t>
  </si>
  <si>
    <t xml:space="preserve"> nezatvor.uplate</t>
  </si>
  <si>
    <t>5789-GROBLJE, EKOL. PRIS.</t>
  </si>
  <si>
    <t>5819-7749 KONCESIJE</t>
  </si>
  <si>
    <t>5835-NAJAM STANA</t>
  </si>
  <si>
    <t>6700-6718 NOVČANE KAZNE</t>
  </si>
  <si>
    <t>7706-OSTALI PRIHODI</t>
  </si>
  <si>
    <t>7714-ŠUMSKI DOPRINOS</t>
  </si>
  <si>
    <t>7790-KAMATE</t>
  </si>
  <si>
    <t>7811-KABELSKA TV</t>
  </si>
  <si>
    <t>7820-PRODAJA STANOVA</t>
  </si>
  <si>
    <t>7897-KREDITI</t>
  </si>
  <si>
    <t>7943-POMOĆI IZRAVNANJA</t>
  </si>
  <si>
    <t>UKUPNO:</t>
  </si>
  <si>
    <t>12 (10-11)</t>
  </si>
  <si>
    <t>NAPLAĆENO</t>
  </si>
  <si>
    <t>%</t>
  </si>
  <si>
    <t>NAPL.</t>
  </si>
  <si>
    <t>6/(3+4)</t>
  </si>
  <si>
    <t>x 100</t>
  </si>
  <si>
    <t>PREMA KNJ.</t>
  </si>
  <si>
    <t>ULAZ. RN.</t>
  </si>
  <si>
    <t>8/(3+4)</t>
  </si>
  <si>
    <t xml:space="preserve">UKUPNO </t>
  </si>
  <si>
    <t>NENAPLAĆ.</t>
  </si>
  <si>
    <t>POTRAŽIVA-</t>
  </si>
  <si>
    <t>NJA NA DAN</t>
  </si>
  <si>
    <t>NEZATVO-</t>
  </si>
  <si>
    <t xml:space="preserve">RENE </t>
  </si>
  <si>
    <t>UPLATE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</si>
  <si>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</si>
  <si>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</si>
  <si>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</si>
  <si>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</si>
  <si>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</si>
  <si>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</si>
  <si>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</si>
  <si>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</si>
  <si>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</si>
  <si>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</si>
  <si>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</si>
  <si>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</si>
  <si>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</si>
  <si>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</si>
  <si>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</si>
  <si>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5797-BORAVIŠNA PRISTOJBA</t>
  </si>
  <si>
    <t>5843-NAK ZA KONC.ODOBRENJA</t>
  </si>
  <si>
    <t>7722-NAJAMNINE</t>
  </si>
  <si>
    <t>7757-GRAĐ.ZEMLJIŠTE, IMOVINA</t>
  </si>
  <si>
    <t>7781-POVRATI,REFUNDACIJE TROŠK.</t>
  </si>
  <si>
    <t>7862-MJESNI SAMODOPRINOS</t>
  </si>
  <si>
    <t>7838-NEPREPOZNATI NALOZI</t>
  </si>
  <si>
    <t>7960-TEK. POMOĆI UNUTAR DRŽAVE</t>
  </si>
  <si>
    <t>7978-KAP.POMOĆI UNUTAR DRŽAVE</t>
  </si>
  <si>
    <t>5770-KOMUN.NAKNADA UKUPNO</t>
  </si>
  <si>
    <t xml:space="preserve">            PREMA OBVEZNICIMA:</t>
  </si>
  <si>
    <t xml:space="preserve"> -POSL.PROSTOR-SEZONSKI</t>
  </si>
  <si>
    <t>7765-KAP.DONAC.FIZ.OSOBA</t>
  </si>
  <si>
    <t>5746-NAKN. ZA KORIŠTENJE ELEKTR.</t>
  </si>
  <si>
    <t>7773- POMOĆI IZ INOZEMSTVA</t>
  </si>
  <si>
    <t>7951-PRIHODI OD DIVIDENDI</t>
  </si>
  <si>
    <t>7994-VODNI DOPRINOS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</si>
  <si>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</si>
  <si>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</si>
  <si>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</si>
  <si>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</si>
  <si>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</si>
  <si>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</si>
  <si>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</si>
  <si>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</si>
  <si>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</si>
  <si>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</si>
  <si>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</si>
  <si>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</si>
  <si>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</si>
  <si>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31.12.13.</t>
  </si>
  <si>
    <t>7242-NATJEČ.DOKUM. I PREDUJM</t>
  </si>
  <si>
    <t>30.</t>
  </si>
  <si>
    <t>5.</t>
  </si>
  <si>
    <t>GRAD KRK  - KNJIGA IZDANIH RAČUNA 2014. GODINE</t>
  </si>
  <si>
    <t xml:space="preserve">                       - STANJE NENAPLAĆENIH POTRAŽIVANJA 31.12.2014. GODINE</t>
  </si>
  <si>
    <t>U 2014.</t>
  </si>
  <si>
    <t>IZ 2014.</t>
  </si>
  <si>
    <t>DO 31.12.14.</t>
  </si>
  <si>
    <t>ZA 2014.</t>
  </si>
  <si>
    <t>31.12.14.</t>
  </si>
  <si>
    <t>razlika</t>
  </si>
  <si>
    <t>OBRAČUNATI PDV</t>
  </si>
  <si>
    <t>ispravak</t>
  </si>
  <si>
    <t xml:space="preserve">početnog </t>
  </si>
  <si>
    <t>stanja</t>
  </si>
  <si>
    <t>2a</t>
  </si>
  <si>
    <t>5 (2+2a+3+4)</t>
  </si>
  <si>
    <t>Prilog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</si>
</sst>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1" xfId="0" applyNumberFormat="1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/>
    <xf numFmtId="4" fontId="2" fillId="0" borderId="0" xfId="0" applyNumberFormat="1" applyFont="1"/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4" fontId="2" fillId="0" borderId="15" xfId="0" applyNumberFormat="1" applyFont="1" applyFill="1" applyBorder="1"/>
    <xf numFmtId="4" fontId="1" fillId="0" borderId="14" xfId="0" applyNumberFormat="1" applyFont="1" applyBorder="1"/>
    <xf numFmtId="4" fontId="1" fillId="0" borderId="0" xfId="0" applyNumberFormat="1" applyFont="1" applyBorder="1"/>
    <xf numFmtId="0" fontId="1" fillId="0" borderId="16" xfId="0" applyFont="1" applyBorder="1" applyAlignment="1">
      <alignment horizontal="center"/>
    </xf>
    <xf numFmtId="0" fontId="5" fillId="0" borderId="0" xfId="0" applyFont="1"/>
    <xf numFmtId="4" fontId="2" fillId="2" borderId="1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2" fillId="7" borderId="11" xfId="0" applyNumberFormat="1" applyFont="1" applyFill="1" applyBorder="1"/>
    <xf numFmtId="4" fontId="2" fillId="7" borderId="15" xfId="0" applyNumberFormat="1" applyFont="1" applyFill="1" applyBorder="1"/>
    <xf numFmtId="4" fontId="2" fillId="8" borderId="11" xfId="0" applyNumberFormat="1" applyFont="1" applyFill="1" applyBorder="1"/>
    <xf numFmtId="0" fontId="2" fillId="8" borderId="0" xfId="0" applyFont="1" applyFill="1" applyBorder="1"/>
    <xf numFmtId="4" fontId="2" fillId="9" borderId="11" xfId="0" applyNumberFormat="1" applyFont="1" applyFill="1" applyBorder="1"/>
    <xf numFmtId="4" fontId="2" fillId="9" borderId="0" xfId="0" applyNumberFormat="1" applyFont="1" applyFill="1" applyBorder="1"/>
    <xf numFmtId="0" fontId="1" fillId="0" borderId="17" xfId="0" applyFont="1" applyBorder="1" applyAlignment="1">
      <alignment horizontal="center"/>
    </xf>
    <xf numFmtId="4" fontId="2" fillId="0" borderId="18" xfId="0" applyNumberFormat="1" applyFont="1" applyFill="1" applyBorder="1"/>
    <xf numFmtId="4" fontId="2" fillId="9" borderId="18" xfId="0" applyNumberFormat="1" applyFont="1" applyFill="1" applyBorder="1"/>
    <xf numFmtId="4" fontId="2" fillId="7" borderId="18" xfId="0" applyNumberFormat="1" applyFont="1" applyFill="1" applyBorder="1"/>
    <xf numFmtId="4" fontId="1" fillId="0" borderId="19" xfId="0" applyNumberFormat="1" applyFont="1" applyBorder="1"/>
    <xf numFmtId="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abSelected="1" view="pageBreakPreview" zoomScaleNormal="100" zoomScaleSheetLayoutView="100" workbookViewId="0">
      <selection activeCell="H2" sqref="H2"/>
    </sheetView>
  </sheetViews>
  <sheetFormatPr defaultRowHeight="11.25" x14ac:dyDescent="0.2"/>
  <cols>
    <col min="1" max="1" width="4.85546875" style="1" bestFit="1" customWidth="1"/>
    <col min="2" max="2" width="25.7109375" style="1" customWidth="1"/>
    <col min="3" max="3" width="10.85546875" style="1" customWidth="1"/>
    <col min="4" max="4" width="6.140625" style="1" customWidth="1"/>
    <col min="5" max="5" width="10.7109375" style="1" customWidth="1"/>
    <col min="6" max="6" width="9.42578125" style="1" customWidth="1"/>
    <col min="7" max="8" width="10.7109375" style="1" customWidth="1"/>
    <col min="9" max="9" width="6.42578125" style="1" customWidth="1"/>
    <col min="10" max="10" width="10.85546875" style="1" customWidth="1"/>
    <col min="11" max="11" width="6.42578125" style="1" customWidth="1"/>
    <col min="12" max="12" width="11.28515625" style="1" bestFit="1" customWidth="1"/>
    <col min="13" max="13" width="10.140625" style="1" customWidth="1"/>
    <col min="14" max="14" width="10.85546875" style="1" customWidth="1"/>
    <col min="15" max="16384" width="9.140625" style="1"/>
  </cols>
  <sheetData>
    <row r="2" spans="1:17" ht="15.75" x14ac:dyDescent="0.25">
      <c r="B2" s="21" t="s">
        <v>95</v>
      </c>
    </row>
    <row r="3" spans="1:17" ht="15.75" x14ac:dyDescent="0.25">
      <c r="B3" s="21" t="s">
        <v>96</v>
      </c>
      <c r="M3" s="29" t="s">
        <v>109</v>
      </c>
    </row>
    <row r="4" spans="1:17" ht="12" thickBot="1" x14ac:dyDescent="0.25">
      <c r="A4" s="2"/>
      <c r="B4" s="2"/>
      <c r="C4" s="2"/>
      <c r="D4" s="2"/>
    </row>
    <row r="5" spans="1:17" s="9" customFormat="1" ht="10.5" x14ac:dyDescent="0.15">
      <c r="A5" s="14"/>
      <c r="B5" s="10"/>
      <c r="C5" s="12" t="s">
        <v>6</v>
      </c>
      <c r="D5" s="10" t="s">
        <v>104</v>
      </c>
      <c r="E5" s="10" t="s">
        <v>0</v>
      </c>
      <c r="F5" s="12" t="s">
        <v>1</v>
      </c>
      <c r="G5" s="10" t="s">
        <v>2</v>
      </c>
      <c r="H5" s="12" t="s">
        <v>2</v>
      </c>
      <c r="I5" s="10" t="s">
        <v>32</v>
      </c>
      <c r="J5" s="15" t="s">
        <v>31</v>
      </c>
      <c r="K5" s="10" t="s">
        <v>32</v>
      </c>
      <c r="L5" s="12" t="s">
        <v>39</v>
      </c>
      <c r="M5" s="12" t="s">
        <v>43</v>
      </c>
      <c r="N5" s="19" t="s">
        <v>6</v>
      </c>
    </row>
    <row r="6" spans="1:17" s="9" customFormat="1" ht="12.75" customHeight="1" x14ac:dyDescent="0.15">
      <c r="A6" s="5" t="s">
        <v>3</v>
      </c>
      <c r="B6" s="3"/>
      <c r="C6" s="6" t="s">
        <v>91</v>
      </c>
      <c r="D6" s="3" t="s">
        <v>105</v>
      </c>
      <c r="E6" s="3" t="s">
        <v>7</v>
      </c>
      <c r="F6" s="6" t="s">
        <v>11</v>
      </c>
      <c r="G6" s="3" t="s">
        <v>9</v>
      </c>
      <c r="H6" s="6" t="s">
        <v>31</v>
      </c>
      <c r="I6" s="3" t="s">
        <v>33</v>
      </c>
      <c r="J6" s="7" t="s">
        <v>36</v>
      </c>
      <c r="K6" s="3" t="s">
        <v>33</v>
      </c>
      <c r="L6" s="6" t="s">
        <v>40</v>
      </c>
      <c r="M6" s="6" t="s">
        <v>44</v>
      </c>
      <c r="N6" s="20" t="s">
        <v>101</v>
      </c>
    </row>
    <row r="7" spans="1:17" s="9" customFormat="1" ht="12.75" customHeight="1" x14ac:dyDescent="0.15">
      <c r="A7" s="5" t="s">
        <v>4</v>
      </c>
      <c r="B7" s="3" t="s">
        <v>5</v>
      </c>
      <c r="C7" s="6"/>
      <c r="D7" s="3" t="s">
        <v>106</v>
      </c>
      <c r="E7" s="3" t="s">
        <v>8</v>
      </c>
      <c r="F7" s="6">
        <v>2014</v>
      </c>
      <c r="G7" s="3"/>
      <c r="H7" s="6">
        <v>2014</v>
      </c>
      <c r="I7" s="3" t="s">
        <v>97</v>
      </c>
      <c r="J7" s="7" t="s">
        <v>37</v>
      </c>
      <c r="K7" s="3" t="s">
        <v>100</v>
      </c>
      <c r="L7" s="6" t="s">
        <v>41</v>
      </c>
      <c r="M7" s="6" t="s">
        <v>45</v>
      </c>
      <c r="N7" s="8"/>
    </row>
    <row r="8" spans="1:17" s="9" customFormat="1" ht="12.75" customHeight="1" x14ac:dyDescent="0.15">
      <c r="A8" s="5"/>
      <c r="B8" s="3"/>
      <c r="C8" s="6"/>
      <c r="D8" s="3"/>
      <c r="E8" s="3" t="s">
        <v>10</v>
      </c>
      <c r="F8" s="6"/>
      <c r="G8" s="3"/>
      <c r="H8" s="6"/>
      <c r="I8" s="3" t="s">
        <v>34</v>
      </c>
      <c r="J8" s="7" t="s">
        <v>98</v>
      </c>
      <c r="K8" s="3" t="s">
        <v>38</v>
      </c>
      <c r="L8" s="6" t="s">
        <v>42</v>
      </c>
      <c r="M8" s="6"/>
      <c r="N8" s="8"/>
    </row>
    <row r="9" spans="1:17" s="9" customFormat="1" ht="13.5" customHeight="1" thickBot="1" x14ac:dyDescent="0.2">
      <c r="A9" s="5"/>
      <c r="B9" s="11"/>
      <c r="C9" s="13"/>
      <c r="D9" s="11"/>
      <c r="E9" s="11">
        <v>2014</v>
      </c>
      <c r="F9" s="13"/>
      <c r="G9" s="11"/>
      <c r="H9" s="13"/>
      <c r="I9" s="11" t="s">
        <v>35</v>
      </c>
      <c r="J9" s="16" t="s">
        <v>99</v>
      </c>
      <c r="K9" s="11" t="s">
        <v>35</v>
      </c>
      <c r="L9" s="13" t="s">
        <v>101</v>
      </c>
      <c r="M9" s="13"/>
      <c r="N9" s="17"/>
    </row>
    <row r="10" spans="1:17" s="9" customFormat="1" thickBot="1" x14ac:dyDescent="0.2">
      <c r="A10" s="24"/>
      <c r="B10" s="28">
        <v>1</v>
      </c>
      <c r="C10" s="24">
        <v>2</v>
      </c>
      <c r="D10" s="24" t="s">
        <v>107</v>
      </c>
      <c r="E10" s="32">
        <v>3</v>
      </c>
      <c r="F10" s="32">
        <v>4</v>
      </c>
      <c r="G10" s="24" t="s">
        <v>108</v>
      </c>
      <c r="H10" s="33">
        <v>6</v>
      </c>
      <c r="I10" s="24">
        <v>7</v>
      </c>
      <c r="J10" s="34">
        <v>8</v>
      </c>
      <c r="K10" s="24">
        <v>9</v>
      </c>
      <c r="L10" s="24">
        <v>10</v>
      </c>
      <c r="M10" s="31">
        <v>11</v>
      </c>
      <c r="N10" s="41" t="s">
        <v>30</v>
      </c>
      <c r="O10" s="3"/>
      <c r="P10" s="3"/>
      <c r="Q10" s="3"/>
    </row>
    <row r="11" spans="1:17" x14ac:dyDescent="0.2">
      <c r="A11" s="18" t="s">
        <v>46</v>
      </c>
      <c r="B11" s="18" t="s">
        <v>12</v>
      </c>
      <c r="C11" s="18">
        <v>670.74</v>
      </c>
      <c r="D11" s="18"/>
      <c r="E11" s="18">
        <v>4015.71</v>
      </c>
      <c r="F11" s="18"/>
      <c r="G11" s="18">
        <f>C11+E11+F11+D11</f>
        <v>4686.45</v>
      </c>
      <c r="H11" s="25">
        <v>3600</v>
      </c>
      <c r="I11" s="25">
        <f>H11/(E11+F11)*100</f>
        <v>89.64790784195074</v>
      </c>
      <c r="J11" s="25">
        <v>3600</v>
      </c>
      <c r="K11" s="25">
        <f>J11/(E11+F11)*100</f>
        <v>89.64790784195074</v>
      </c>
      <c r="L11" s="25">
        <f t="shared" ref="L11:L45" si="0">N11+M11</f>
        <v>1268.2099999999998</v>
      </c>
      <c r="M11" s="25">
        <v>181.76</v>
      </c>
      <c r="N11" s="42">
        <f t="shared" ref="N11:N45" si="1">G11-H11</f>
        <v>1086.4499999999998</v>
      </c>
      <c r="O11" s="46"/>
      <c r="P11" s="2"/>
      <c r="Q11" s="2"/>
    </row>
    <row r="12" spans="1:17" x14ac:dyDescent="0.2">
      <c r="A12" s="18" t="s">
        <v>47</v>
      </c>
      <c r="B12" s="18" t="s">
        <v>13</v>
      </c>
      <c r="C12" s="18">
        <v>2831844.32</v>
      </c>
      <c r="D12" s="18"/>
      <c r="E12" s="18">
        <v>9545378.25</v>
      </c>
      <c r="F12" s="18">
        <v>245858.67</v>
      </c>
      <c r="G12" s="18">
        <f>C12+E12+F12+D12</f>
        <v>12623081.24</v>
      </c>
      <c r="H12" s="25">
        <v>8456555.6500000004</v>
      </c>
      <c r="I12" s="25">
        <f>H12/(E12+F12)*100</f>
        <v>86.368614293524828</v>
      </c>
      <c r="J12" s="25">
        <v>8066817.8300000001</v>
      </c>
      <c r="K12" s="25">
        <f>J12/(E12+F12)*100</f>
        <v>82.388138453910472</v>
      </c>
      <c r="L12" s="25">
        <f t="shared" si="0"/>
        <v>4283638.6399999997</v>
      </c>
      <c r="M12" s="25">
        <v>117113.05</v>
      </c>
      <c r="N12" s="42">
        <f t="shared" si="1"/>
        <v>4166525.59</v>
      </c>
      <c r="O12" s="46"/>
      <c r="P12" s="2"/>
      <c r="Q12" s="2"/>
    </row>
    <row r="13" spans="1:17" x14ac:dyDescent="0.2">
      <c r="A13" s="18" t="s">
        <v>48</v>
      </c>
      <c r="B13" s="18" t="s">
        <v>14</v>
      </c>
      <c r="C13" s="39">
        <v>245158.05</v>
      </c>
      <c r="D13" s="39">
        <v>-99.84</v>
      </c>
      <c r="E13" s="18">
        <v>1514180.52</v>
      </c>
      <c r="F13" s="18">
        <v>23963.86</v>
      </c>
      <c r="G13" s="18">
        <f>C13+E13+F13+D13</f>
        <v>1783202.59</v>
      </c>
      <c r="H13" s="25">
        <v>1587081.14</v>
      </c>
      <c r="I13" s="25">
        <f>H13/(E13+F13)*100</f>
        <v>103.18154528510514</v>
      </c>
      <c r="J13" s="25">
        <v>1506074.57</v>
      </c>
      <c r="K13" s="25">
        <f>J13/(E13+F13)*100</f>
        <v>97.915032527700689</v>
      </c>
      <c r="L13" s="25">
        <f t="shared" si="0"/>
        <v>215804.83000000019</v>
      </c>
      <c r="M13" s="25">
        <v>19683.38</v>
      </c>
      <c r="N13" s="43">
        <f t="shared" si="1"/>
        <v>196121.45000000019</v>
      </c>
      <c r="O13" s="46"/>
      <c r="P13" s="2"/>
      <c r="Q13" s="2"/>
    </row>
    <row r="14" spans="1:17" x14ac:dyDescent="0.2">
      <c r="A14" s="18" t="s">
        <v>49</v>
      </c>
      <c r="B14" s="18" t="s">
        <v>74</v>
      </c>
      <c r="C14" s="18">
        <v>0</v>
      </c>
      <c r="D14" s="18"/>
      <c r="E14" s="18"/>
      <c r="F14" s="18"/>
      <c r="G14" s="18">
        <f>C14+E14+F14+D14</f>
        <v>0</v>
      </c>
      <c r="H14" s="25"/>
      <c r="I14" s="25"/>
      <c r="J14" s="25">
        <v>0</v>
      </c>
      <c r="K14" s="25" t="e">
        <f>J14/(E14+F14)*100</f>
        <v>#DIV/0!</v>
      </c>
      <c r="L14" s="25">
        <f t="shared" si="0"/>
        <v>0</v>
      </c>
      <c r="M14" s="25">
        <v>0</v>
      </c>
      <c r="N14" s="42">
        <f t="shared" si="1"/>
        <v>0</v>
      </c>
      <c r="O14" s="46"/>
      <c r="P14" s="2"/>
      <c r="Q14" s="2"/>
    </row>
    <row r="15" spans="1:17" x14ac:dyDescent="0.2">
      <c r="A15" s="18" t="s">
        <v>94</v>
      </c>
      <c r="B15" s="18" t="s">
        <v>70</v>
      </c>
      <c r="C15" s="39">
        <v>1277185.99</v>
      </c>
      <c r="D15" s="39">
        <v>309.02999999999997</v>
      </c>
      <c r="E15" s="18">
        <f>E17+E18+E19</f>
        <v>6883118.96</v>
      </c>
      <c r="F15" s="18">
        <f>F17+F18+F19</f>
        <v>94774.27</v>
      </c>
      <c r="G15" s="18">
        <f>C15+E15+F15+D15</f>
        <v>8255388.25</v>
      </c>
      <c r="H15" s="25">
        <f>H17+H18+H19+H20</f>
        <v>6039505.5199999996</v>
      </c>
      <c r="I15" s="25">
        <f>H15/(E15+F15)*100</f>
        <v>86.55199099399232</v>
      </c>
      <c r="J15" s="25">
        <f>J17+J18+J19+J20</f>
        <v>5465517.6199999992</v>
      </c>
      <c r="K15" s="25">
        <f>J15/(E15+F15)*100</f>
        <v>78.326185853663461</v>
      </c>
      <c r="L15" s="25">
        <f t="shared" si="0"/>
        <v>2386236.8300000005</v>
      </c>
      <c r="M15" s="25">
        <v>170354.1</v>
      </c>
      <c r="N15" s="43">
        <f t="shared" si="1"/>
        <v>2215882.7300000004</v>
      </c>
      <c r="O15" s="46"/>
      <c r="P15" s="2"/>
      <c r="Q15" s="2"/>
    </row>
    <row r="16" spans="1:17" x14ac:dyDescent="0.2">
      <c r="A16" s="18"/>
      <c r="B16" s="18" t="s">
        <v>71</v>
      </c>
      <c r="C16" s="18">
        <v>0</v>
      </c>
      <c r="D16" s="18"/>
      <c r="E16" s="18"/>
      <c r="F16" s="18"/>
      <c r="G16" s="18">
        <f>G176</f>
        <v>0</v>
      </c>
      <c r="H16" s="25"/>
      <c r="I16" s="25"/>
      <c r="J16" s="25"/>
      <c r="K16" s="25"/>
      <c r="L16" s="25">
        <f t="shared" si="0"/>
        <v>0</v>
      </c>
      <c r="M16" s="25"/>
      <c r="N16" s="42">
        <f t="shared" si="1"/>
        <v>0</v>
      </c>
      <c r="O16" s="46"/>
      <c r="P16" s="2"/>
      <c r="Q16" s="2"/>
    </row>
    <row r="17" spans="1:17" x14ac:dyDescent="0.2">
      <c r="A17" s="18"/>
      <c r="B17" s="35" t="s">
        <v>15</v>
      </c>
      <c r="C17" s="35">
        <v>573266.31999999995</v>
      </c>
      <c r="D17" s="35"/>
      <c r="E17" s="35">
        <v>1959398.12</v>
      </c>
      <c r="F17" s="35">
        <v>42597.69</v>
      </c>
      <c r="G17" s="18">
        <f>C17+E17+F17+D17</f>
        <v>2575262.13</v>
      </c>
      <c r="H17" s="36">
        <v>1888005.16</v>
      </c>
      <c r="I17" s="36">
        <f t="shared" ref="I17:I46" si="2">H17/(E17+F17)*100</f>
        <v>94.306149421961067</v>
      </c>
      <c r="J17" s="36">
        <v>1661828.9</v>
      </c>
      <c r="K17" s="36">
        <f t="shared" ref="K17:K32" si="3">J17/(E17+F17)*100</f>
        <v>83.008610292745814</v>
      </c>
      <c r="L17" s="36">
        <f t="shared" si="0"/>
        <v>687256.97</v>
      </c>
      <c r="M17" s="36"/>
      <c r="N17" s="44">
        <f t="shared" si="1"/>
        <v>687256.97</v>
      </c>
      <c r="O17" s="46"/>
      <c r="P17" s="2"/>
      <c r="Q17" s="2"/>
    </row>
    <row r="18" spans="1:17" x14ac:dyDescent="0.2">
      <c r="A18" s="18"/>
      <c r="B18" s="35" t="s">
        <v>16</v>
      </c>
      <c r="C18" s="35">
        <v>796366.87</v>
      </c>
      <c r="D18" s="35"/>
      <c r="E18" s="35">
        <v>4075802.63</v>
      </c>
      <c r="F18" s="35">
        <v>40892.449999999997</v>
      </c>
      <c r="G18" s="18">
        <f>C18+E18+F18+D18</f>
        <v>4913061.95</v>
      </c>
      <c r="H18" s="36">
        <v>3349260.04</v>
      </c>
      <c r="I18" s="36">
        <f t="shared" si="2"/>
        <v>81.35798194701367</v>
      </c>
      <c r="J18" s="36">
        <v>3029950.1</v>
      </c>
      <c r="K18" s="36">
        <f t="shared" si="3"/>
        <v>73.601518721177669</v>
      </c>
      <c r="L18" s="36">
        <f t="shared" si="0"/>
        <v>1563801.9100000001</v>
      </c>
      <c r="M18" s="36"/>
      <c r="N18" s="44">
        <f t="shared" si="1"/>
        <v>1563801.9100000001</v>
      </c>
      <c r="O18" s="46"/>
      <c r="P18" s="2"/>
      <c r="Q18" s="2"/>
    </row>
    <row r="19" spans="1:17" x14ac:dyDescent="0.2">
      <c r="A19" s="18"/>
      <c r="B19" s="35" t="s">
        <v>72</v>
      </c>
      <c r="C19" s="35">
        <v>132510.12</v>
      </c>
      <c r="D19" s="35"/>
      <c r="E19" s="35">
        <v>847918.21</v>
      </c>
      <c r="F19" s="35">
        <v>11284.13</v>
      </c>
      <c r="G19" s="18">
        <f>C19+E19+F19+D19</f>
        <v>991712.46</v>
      </c>
      <c r="H19" s="36">
        <v>856843.18</v>
      </c>
      <c r="I19" s="36">
        <f t="shared" si="2"/>
        <v>99.725424397703577</v>
      </c>
      <c r="J19" s="36">
        <v>817642.85</v>
      </c>
      <c r="K19" s="36">
        <f t="shared" si="3"/>
        <v>95.16301480277626</v>
      </c>
      <c r="L19" s="36">
        <f t="shared" si="0"/>
        <v>134869.27999999991</v>
      </c>
      <c r="M19" s="36"/>
      <c r="N19" s="44">
        <f t="shared" si="1"/>
        <v>134869.27999999991</v>
      </c>
      <c r="O19" s="46"/>
      <c r="P19" s="2"/>
      <c r="Q19" s="2"/>
    </row>
    <row r="20" spans="1:17" x14ac:dyDescent="0.2">
      <c r="A20" s="18"/>
      <c r="B20" s="35" t="s">
        <v>17</v>
      </c>
      <c r="C20" s="35">
        <v>-224956.96</v>
      </c>
      <c r="D20" s="35"/>
      <c r="E20" s="35"/>
      <c r="F20" s="35"/>
      <c r="G20" s="35">
        <f t="shared" ref="G20" si="4">C20+E20+F20</f>
        <v>-224956.96</v>
      </c>
      <c r="H20" s="36">
        <v>-54602.86</v>
      </c>
      <c r="I20" s="36" t="e">
        <f t="shared" si="2"/>
        <v>#DIV/0!</v>
      </c>
      <c r="J20" s="36">
        <v>-43904.23</v>
      </c>
      <c r="K20" s="36" t="e">
        <f t="shared" si="3"/>
        <v>#DIV/0!</v>
      </c>
      <c r="L20" s="36"/>
      <c r="M20" s="36"/>
      <c r="N20" s="44">
        <f t="shared" si="1"/>
        <v>-170354.09999999998</v>
      </c>
      <c r="O20" s="46"/>
      <c r="P20" s="2"/>
      <c r="Q20" s="2"/>
    </row>
    <row r="21" spans="1:17" x14ac:dyDescent="0.2">
      <c r="A21" s="18" t="s">
        <v>50</v>
      </c>
      <c r="B21" s="18" t="s">
        <v>18</v>
      </c>
      <c r="C21" s="18">
        <v>49557.41</v>
      </c>
      <c r="D21" s="18"/>
      <c r="E21" s="18">
        <v>835353.27</v>
      </c>
      <c r="F21" s="18">
        <v>6096.25</v>
      </c>
      <c r="G21" s="18">
        <f>C21+E21+F21+D21</f>
        <v>891006.93</v>
      </c>
      <c r="H21" s="25">
        <v>836614.15</v>
      </c>
      <c r="I21" s="25">
        <f t="shared" si="2"/>
        <v>99.425352337238252</v>
      </c>
      <c r="J21" s="25">
        <v>825160.34</v>
      </c>
      <c r="K21" s="25">
        <f t="shared" si="3"/>
        <v>98.064152440184401</v>
      </c>
      <c r="L21" s="25">
        <f t="shared" si="0"/>
        <v>61537.020000000026</v>
      </c>
      <c r="M21" s="25">
        <v>7144.24</v>
      </c>
      <c r="N21" s="42">
        <f t="shared" si="1"/>
        <v>54392.780000000028</v>
      </c>
      <c r="O21" s="46"/>
      <c r="P21" s="2"/>
      <c r="Q21" s="2"/>
    </row>
    <row r="22" spans="1:17" x14ac:dyDescent="0.2">
      <c r="A22" s="18" t="s">
        <v>51</v>
      </c>
      <c r="B22" s="18" t="s">
        <v>61</v>
      </c>
      <c r="C22" s="18">
        <v>326.33999999999997</v>
      </c>
      <c r="D22" s="18"/>
      <c r="E22" s="18">
        <v>963773.42</v>
      </c>
      <c r="F22" s="18"/>
      <c r="G22" s="18">
        <f t="shared" ref="G22:G45" si="5">C22+E22+F22+D22</f>
        <v>964099.76</v>
      </c>
      <c r="H22" s="25">
        <v>960326.34</v>
      </c>
      <c r="I22" s="25">
        <f t="shared" si="2"/>
        <v>99.642335021026</v>
      </c>
      <c r="J22" s="25">
        <v>960000</v>
      </c>
      <c r="K22" s="25">
        <f t="shared" si="3"/>
        <v>99.608474365271448</v>
      </c>
      <c r="L22" s="25">
        <f t="shared" si="0"/>
        <v>3773.4200000000419</v>
      </c>
      <c r="M22" s="25"/>
      <c r="N22" s="42">
        <f t="shared" si="1"/>
        <v>3773.4200000000419</v>
      </c>
      <c r="O22" s="46"/>
      <c r="P22" s="2"/>
      <c r="Q22" s="2"/>
    </row>
    <row r="23" spans="1:17" x14ac:dyDescent="0.2">
      <c r="A23" s="18" t="s">
        <v>52</v>
      </c>
      <c r="B23" s="18" t="s">
        <v>19</v>
      </c>
      <c r="C23" s="18">
        <v>-1.74</v>
      </c>
      <c r="D23" s="18"/>
      <c r="E23" s="18">
        <v>338999.92</v>
      </c>
      <c r="F23" s="18"/>
      <c r="G23" s="18">
        <f t="shared" si="5"/>
        <v>338998.18</v>
      </c>
      <c r="H23" s="25">
        <v>333999.92</v>
      </c>
      <c r="I23" s="25">
        <f t="shared" si="2"/>
        <v>98.525073398247415</v>
      </c>
      <c r="J23" s="25">
        <v>333999.92</v>
      </c>
      <c r="K23" s="25">
        <f t="shared" si="3"/>
        <v>98.525073398247415</v>
      </c>
      <c r="L23" s="25">
        <f t="shared" si="0"/>
        <v>7166.6600000000089</v>
      </c>
      <c r="M23" s="25">
        <v>2168.4</v>
      </c>
      <c r="N23" s="42">
        <f t="shared" si="1"/>
        <v>4998.2600000000093</v>
      </c>
      <c r="O23" s="46"/>
      <c r="P23" s="2"/>
      <c r="Q23" s="2"/>
    </row>
    <row r="24" spans="1:17" x14ac:dyDescent="0.2">
      <c r="A24" s="18" t="s">
        <v>53</v>
      </c>
      <c r="B24" s="30" t="s">
        <v>20</v>
      </c>
      <c r="C24" s="18">
        <v>133.37</v>
      </c>
      <c r="D24" s="18"/>
      <c r="E24" s="18">
        <v>12613.92</v>
      </c>
      <c r="F24" s="18">
        <v>9.34</v>
      </c>
      <c r="G24" s="18">
        <f t="shared" si="5"/>
        <v>12756.630000000001</v>
      </c>
      <c r="H24" s="25">
        <v>12568.95</v>
      </c>
      <c r="I24" s="25">
        <f t="shared" si="2"/>
        <v>99.569762486077295</v>
      </c>
      <c r="J24" s="25">
        <v>12460.84</v>
      </c>
      <c r="K24" s="25">
        <f t="shared" si="3"/>
        <v>98.713327619014422</v>
      </c>
      <c r="L24" s="25">
        <f t="shared" si="0"/>
        <v>187.68000000000029</v>
      </c>
      <c r="M24" s="25">
        <v>0</v>
      </c>
      <c r="N24" s="42">
        <f t="shared" si="1"/>
        <v>187.68000000000029</v>
      </c>
      <c r="O24" s="46"/>
      <c r="P24" s="2"/>
      <c r="Q24" s="2"/>
    </row>
    <row r="25" spans="1:17" x14ac:dyDescent="0.2">
      <c r="A25" s="18" t="s">
        <v>54</v>
      </c>
      <c r="B25" s="18" t="s">
        <v>62</v>
      </c>
      <c r="C25" s="18">
        <v>1400</v>
      </c>
      <c r="D25" s="18"/>
      <c r="E25" s="18">
        <v>728541.5</v>
      </c>
      <c r="F25" s="18"/>
      <c r="G25" s="18">
        <f t="shared" si="5"/>
        <v>729941.5</v>
      </c>
      <c r="H25" s="25">
        <v>729316.5</v>
      </c>
      <c r="I25" s="25">
        <f t="shared" si="2"/>
        <v>100.10637691881657</v>
      </c>
      <c r="J25" s="25">
        <v>728516.5</v>
      </c>
      <c r="K25" s="25">
        <f t="shared" si="3"/>
        <v>99.996568486489792</v>
      </c>
      <c r="L25" s="25">
        <f t="shared" si="0"/>
        <v>1025</v>
      </c>
      <c r="M25" s="25">
        <v>400</v>
      </c>
      <c r="N25" s="42">
        <f t="shared" si="1"/>
        <v>625</v>
      </c>
      <c r="O25" s="46"/>
      <c r="P25" s="2"/>
      <c r="Q25" s="2"/>
    </row>
    <row r="26" spans="1:17" x14ac:dyDescent="0.2">
      <c r="A26" s="18" t="s">
        <v>55</v>
      </c>
      <c r="B26" s="18" t="s">
        <v>21</v>
      </c>
      <c r="C26" s="18">
        <v>0</v>
      </c>
      <c r="D26" s="18"/>
      <c r="E26" s="18">
        <v>1100</v>
      </c>
      <c r="F26" s="18"/>
      <c r="G26" s="18">
        <f t="shared" si="5"/>
        <v>1100</v>
      </c>
      <c r="H26" s="25">
        <v>1100</v>
      </c>
      <c r="I26" s="25">
        <f t="shared" si="2"/>
        <v>100</v>
      </c>
      <c r="J26" s="25">
        <v>1100</v>
      </c>
      <c r="K26" s="25">
        <f t="shared" si="3"/>
        <v>100</v>
      </c>
      <c r="L26" s="25">
        <f t="shared" si="0"/>
        <v>0</v>
      </c>
      <c r="M26" s="25"/>
      <c r="N26" s="42">
        <f t="shared" si="1"/>
        <v>0</v>
      </c>
      <c r="O26" s="46"/>
      <c r="P26" s="2"/>
      <c r="Q26" s="2"/>
    </row>
    <row r="27" spans="1:17" x14ac:dyDescent="0.2">
      <c r="A27" s="18" t="s">
        <v>56</v>
      </c>
      <c r="B27" s="18" t="s">
        <v>92</v>
      </c>
      <c r="C27" s="18">
        <v>0</v>
      </c>
      <c r="D27" s="18"/>
      <c r="E27" s="18">
        <v>0</v>
      </c>
      <c r="F27" s="18"/>
      <c r="G27" s="18">
        <f t="shared" si="5"/>
        <v>0</v>
      </c>
      <c r="H27" s="25">
        <v>0</v>
      </c>
      <c r="I27" s="25" t="e">
        <f t="shared" si="2"/>
        <v>#DIV/0!</v>
      </c>
      <c r="J27" s="25">
        <v>0</v>
      </c>
      <c r="K27" s="25" t="e">
        <f t="shared" si="3"/>
        <v>#DIV/0!</v>
      </c>
      <c r="L27" s="25">
        <v>0</v>
      </c>
      <c r="M27" s="25">
        <v>0</v>
      </c>
      <c r="N27" s="42">
        <f t="shared" si="1"/>
        <v>0</v>
      </c>
      <c r="O27" s="46"/>
      <c r="P27" s="2"/>
      <c r="Q27" s="2"/>
    </row>
    <row r="28" spans="1:17" x14ac:dyDescent="0.2">
      <c r="A28" s="18" t="s">
        <v>57</v>
      </c>
      <c r="B28" s="18" t="s">
        <v>22</v>
      </c>
      <c r="C28" s="18">
        <v>-16114.45</v>
      </c>
      <c r="D28" s="18"/>
      <c r="E28" s="18">
        <v>160015.32999999999</v>
      </c>
      <c r="F28" s="18">
        <v>377.66</v>
      </c>
      <c r="G28" s="18">
        <f t="shared" si="5"/>
        <v>144278.53999999998</v>
      </c>
      <c r="H28" s="25">
        <v>141688.75</v>
      </c>
      <c r="I28" s="25">
        <f t="shared" si="2"/>
        <v>88.338492848097673</v>
      </c>
      <c r="J28" s="25">
        <v>136165.32999999999</v>
      </c>
      <c r="K28" s="25">
        <f t="shared" si="3"/>
        <v>84.894813669849285</v>
      </c>
      <c r="L28" s="25">
        <f t="shared" si="0"/>
        <v>3626.6599999999789</v>
      </c>
      <c r="M28" s="25">
        <v>1036.8699999999999</v>
      </c>
      <c r="N28" s="42">
        <f t="shared" si="1"/>
        <v>2589.789999999979</v>
      </c>
      <c r="O28" s="46"/>
      <c r="P28" s="2"/>
      <c r="Q28" s="2"/>
    </row>
    <row r="29" spans="1:17" x14ac:dyDescent="0.2">
      <c r="A29" s="18" t="s">
        <v>58</v>
      </c>
      <c r="B29" s="18" t="s">
        <v>23</v>
      </c>
      <c r="C29" s="18">
        <v>0</v>
      </c>
      <c r="D29" s="18"/>
      <c r="E29" s="18">
        <v>0</v>
      </c>
      <c r="F29" s="18"/>
      <c r="G29" s="18">
        <f t="shared" si="5"/>
        <v>0</v>
      </c>
      <c r="H29" s="25">
        <v>0</v>
      </c>
      <c r="I29" s="25" t="e">
        <f t="shared" si="2"/>
        <v>#DIV/0!</v>
      </c>
      <c r="J29" s="25">
        <v>0</v>
      </c>
      <c r="K29" s="25" t="e">
        <f t="shared" si="3"/>
        <v>#DIV/0!</v>
      </c>
      <c r="L29" s="25">
        <f t="shared" si="0"/>
        <v>0</v>
      </c>
      <c r="M29" s="25">
        <v>0</v>
      </c>
      <c r="N29" s="42">
        <f t="shared" si="1"/>
        <v>0</v>
      </c>
      <c r="O29" s="46"/>
      <c r="P29" s="2"/>
      <c r="Q29" s="2"/>
    </row>
    <row r="30" spans="1:17" x14ac:dyDescent="0.2">
      <c r="A30" s="18" t="s">
        <v>59</v>
      </c>
      <c r="B30" s="37" t="s">
        <v>63</v>
      </c>
      <c r="C30" s="39">
        <v>1127918.27</v>
      </c>
      <c r="D30" s="39">
        <v>30</v>
      </c>
      <c r="E30" s="30">
        <v>2084486.31</v>
      </c>
      <c r="F30" s="18">
        <v>106831.23</v>
      </c>
      <c r="G30" s="18">
        <f t="shared" si="5"/>
        <v>3319265.81</v>
      </c>
      <c r="H30" s="25">
        <v>2117935.7000000002</v>
      </c>
      <c r="I30" s="25">
        <f t="shared" si="2"/>
        <v>96.651245715853676</v>
      </c>
      <c r="J30" s="25">
        <v>2065986.16</v>
      </c>
      <c r="K30" s="25">
        <f t="shared" si="3"/>
        <v>94.280546853104624</v>
      </c>
      <c r="L30" s="25">
        <f t="shared" si="0"/>
        <v>1277030.69</v>
      </c>
      <c r="M30" s="25">
        <v>75700.58</v>
      </c>
      <c r="N30" s="43">
        <f t="shared" si="1"/>
        <v>1201330.1099999999</v>
      </c>
      <c r="O30" s="46"/>
      <c r="P30" s="2"/>
      <c r="Q30" s="2"/>
    </row>
    <row r="31" spans="1:17" x14ac:dyDescent="0.2">
      <c r="A31" s="18" t="s">
        <v>60</v>
      </c>
      <c r="B31" s="18" t="s">
        <v>64</v>
      </c>
      <c r="C31" s="18">
        <v>516896.27</v>
      </c>
      <c r="D31" s="18"/>
      <c r="E31" s="18">
        <v>2772852.92</v>
      </c>
      <c r="F31" s="18">
        <v>17267.79</v>
      </c>
      <c r="G31" s="18">
        <f t="shared" si="5"/>
        <v>3307016.98</v>
      </c>
      <c r="H31" s="25">
        <v>3067275.39</v>
      </c>
      <c r="I31" s="25">
        <f t="shared" si="2"/>
        <v>109.93342972605656</v>
      </c>
      <c r="J31" s="25">
        <v>2775058.98</v>
      </c>
      <c r="K31" s="25">
        <f t="shared" si="3"/>
        <v>99.460176402188708</v>
      </c>
      <c r="L31" s="25">
        <f t="shared" si="0"/>
        <v>242254.82999999984</v>
      </c>
      <c r="M31" s="25">
        <v>2513.2399999999998</v>
      </c>
      <c r="N31" s="42">
        <f t="shared" si="1"/>
        <v>239741.58999999985</v>
      </c>
      <c r="O31" s="46"/>
      <c r="P31" s="2"/>
      <c r="Q31" s="2"/>
    </row>
    <row r="32" spans="1:17" x14ac:dyDescent="0.2">
      <c r="A32" s="18" t="s">
        <v>78</v>
      </c>
      <c r="B32" s="18" t="s">
        <v>73</v>
      </c>
      <c r="C32" s="18">
        <v>0</v>
      </c>
      <c r="D32" s="18"/>
      <c r="E32" s="18">
        <v>451662.43</v>
      </c>
      <c r="F32" s="18"/>
      <c r="G32" s="18">
        <f t="shared" si="5"/>
        <v>451662.43</v>
      </c>
      <c r="H32" s="25">
        <v>451662.43</v>
      </c>
      <c r="I32" s="25">
        <f t="shared" si="2"/>
        <v>100</v>
      </c>
      <c r="J32" s="25">
        <v>451662.43</v>
      </c>
      <c r="K32" s="25">
        <f t="shared" si="3"/>
        <v>100</v>
      </c>
      <c r="L32" s="25">
        <f t="shared" si="0"/>
        <v>0</v>
      </c>
      <c r="M32" s="25"/>
      <c r="N32" s="42">
        <f t="shared" si="1"/>
        <v>0</v>
      </c>
      <c r="O32" s="46"/>
      <c r="P32" s="2"/>
      <c r="Q32" s="2"/>
    </row>
    <row r="33" spans="1:17" x14ac:dyDescent="0.2">
      <c r="A33" s="18" t="s">
        <v>79</v>
      </c>
      <c r="B33" s="18" t="s">
        <v>75</v>
      </c>
      <c r="C33" s="18">
        <v>0</v>
      </c>
      <c r="D33" s="18"/>
      <c r="E33" s="18">
        <v>18078.53</v>
      </c>
      <c r="F33" s="18"/>
      <c r="G33" s="18">
        <f t="shared" si="5"/>
        <v>18078.53</v>
      </c>
      <c r="H33" s="25">
        <v>18078.53</v>
      </c>
      <c r="I33" s="25">
        <f t="shared" si="2"/>
        <v>100</v>
      </c>
      <c r="J33" s="25">
        <v>18078.53</v>
      </c>
      <c r="K33" s="25">
        <f>J33/(E33+F33)*100</f>
        <v>100</v>
      </c>
      <c r="L33" s="25">
        <f t="shared" si="0"/>
        <v>0</v>
      </c>
      <c r="M33" s="25"/>
      <c r="N33" s="42">
        <f t="shared" si="1"/>
        <v>0</v>
      </c>
      <c r="O33" s="46"/>
      <c r="P33" s="2"/>
      <c r="Q33" s="2"/>
    </row>
    <row r="34" spans="1:17" x14ac:dyDescent="0.2">
      <c r="A34" s="18" t="s">
        <v>80</v>
      </c>
      <c r="B34" s="37" t="s">
        <v>65</v>
      </c>
      <c r="C34" s="18">
        <v>50275.94</v>
      </c>
      <c r="D34" s="18"/>
      <c r="E34" s="30">
        <v>351489.46</v>
      </c>
      <c r="F34" s="18">
        <v>21218.84</v>
      </c>
      <c r="G34" s="18">
        <f t="shared" si="5"/>
        <v>422984.24000000005</v>
      </c>
      <c r="H34" s="25">
        <v>327286.69</v>
      </c>
      <c r="I34" s="25">
        <f t="shared" si="2"/>
        <v>87.813094047006729</v>
      </c>
      <c r="J34" s="25">
        <v>304532.31</v>
      </c>
      <c r="K34" s="25">
        <f t="shared" ref="K34:K46" si="6">J34/(E34+F34)*100</f>
        <v>81.707949621728289</v>
      </c>
      <c r="L34" s="25">
        <f t="shared" si="0"/>
        <v>124791.80000000005</v>
      </c>
      <c r="M34" s="25">
        <v>29094.25</v>
      </c>
      <c r="N34" s="42">
        <f t="shared" si="1"/>
        <v>95697.550000000047</v>
      </c>
      <c r="O34" s="46"/>
      <c r="P34" s="2"/>
      <c r="Q34" s="2"/>
    </row>
    <row r="35" spans="1:17" x14ac:dyDescent="0.2">
      <c r="A35" s="18" t="s">
        <v>81</v>
      </c>
      <c r="B35" s="18" t="s">
        <v>24</v>
      </c>
      <c r="C35" s="18">
        <v>0</v>
      </c>
      <c r="D35" s="18"/>
      <c r="E35" s="18">
        <v>3069.12</v>
      </c>
      <c r="F35" s="18"/>
      <c r="G35" s="18">
        <f t="shared" si="5"/>
        <v>3069.12</v>
      </c>
      <c r="H35" s="25">
        <v>3069.12</v>
      </c>
      <c r="I35" s="25">
        <f t="shared" si="2"/>
        <v>100</v>
      </c>
      <c r="J35" s="25">
        <v>3069.12</v>
      </c>
      <c r="K35" s="25">
        <f t="shared" si="6"/>
        <v>100</v>
      </c>
      <c r="L35" s="25">
        <f t="shared" si="0"/>
        <v>0</v>
      </c>
      <c r="M35" s="25"/>
      <c r="N35" s="42">
        <f t="shared" si="1"/>
        <v>0</v>
      </c>
      <c r="O35" s="46"/>
      <c r="P35" s="2"/>
      <c r="Q35" s="2"/>
    </row>
    <row r="36" spans="1:17" x14ac:dyDescent="0.2">
      <c r="A36" s="18" t="s">
        <v>82</v>
      </c>
      <c r="B36" s="37" t="s">
        <v>25</v>
      </c>
      <c r="C36" s="18">
        <v>36693.31</v>
      </c>
      <c r="D36" s="18"/>
      <c r="E36" s="30">
        <v>220480.03</v>
      </c>
      <c r="F36" s="18">
        <v>-2166.7399999999998</v>
      </c>
      <c r="G36" s="18">
        <f t="shared" si="5"/>
        <v>255006.6</v>
      </c>
      <c r="H36" s="25">
        <v>175378.32</v>
      </c>
      <c r="I36" s="25">
        <f t="shared" si="2"/>
        <v>80.333322813283601</v>
      </c>
      <c r="J36" s="25">
        <v>155280.66</v>
      </c>
      <c r="K36" s="25">
        <f t="shared" si="6"/>
        <v>71.127442584920047</v>
      </c>
      <c r="L36" s="25">
        <f t="shared" si="0"/>
        <v>94324.73</v>
      </c>
      <c r="M36" s="25">
        <v>14696.45</v>
      </c>
      <c r="N36" s="42">
        <f t="shared" si="1"/>
        <v>79628.28</v>
      </c>
      <c r="O36" s="46"/>
      <c r="P36" s="2"/>
      <c r="Q36" s="2"/>
    </row>
    <row r="37" spans="1:17" x14ac:dyDescent="0.2">
      <c r="A37" s="18" t="s">
        <v>83</v>
      </c>
      <c r="B37" s="30" t="s">
        <v>26</v>
      </c>
      <c r="C37" s="18">
        <v>34283.93</v>
      </c>
      <c r="D37" s="18"/>
      <c r="E37" s="18">
        <v>108027.65</v>
      </c>
      <c r="F37" s="18">
        <v>2086.04</v>
      </c>
      <c r="G37" s="18">
        <f t="shared" si="5"/>
        <v>144397.62</v>
      </c>
      <c r="H37" s="25">
        <v>132016.76999999999</v>
      </c>
      <c r="I37" s="25">
        <f t="shared" si="2"/>
        <v>119.89133231299395</v>
      </c>
      <c r="J37" s="25">
        <v>99993.25</v>
      </c>
      <c r="K37" s="25">
        <f t="shared" si="6"/>
        <v>90.809099213730832</v>
      </c>
      <c r="L37" s="25">
        <f t="shared" si="0"/>
        <v>12940.480000000005</v>
      </c>
      <c r="M37" s="25">
        <v>559.63</v>
      </c>
      <c r="N37" s="42">
        <f t="shared" si="1"/>
        <v>12380.850000000006</v>
      </c>
      <c r="O37" s="46"/>
      <c r="P37" s="2"/>
      <c r="Q37" s="2"/>
    </row>
    <row r="38" spans="1:17" x14ac:dyDescent="0.2">
      <c r="A38" s="18" t="s">
        <v>84</v>
      </c>
      <c r="B38" s="18" t="s">
        <v>66</v>
      </c>
      <c r="C38" s="18">
        <v>0</v>
      </c>
      <c r="D38" s="18"/>
      <c r="E38" s="18">
        <v>0</v>
      </c>
      <c r="F38" s="18">
        <v>0</v>
      </c>
      <c r="G38" s="18">
        <f t="shared" si="5"/>
        <v>0</v>
      </c>
      <c r="H38" s="25">
        <v>0</v>
      </c>
      <c r="I38" s="25" t="e">
        <f t="shared" si="2"/>
        <v>#DIV/0!</v>
      </c>
      <c r="J38" s="25">
        <v>0</v>
      </c>
      <c r="K38" s="25" t="e">
        <f t="shared" si="6"/>
        <v>#DIV/0!</v>
      </c>
      <c r="L38" s="25">
        <f t="shared" si="0"/>
        <v>0</v>
      </c>
      <c r="M38" s="25"/>
      <c r="N38" s="42">
        <f t="shared" si="1"/>
        <v>0</v>
      </c>
      <c r="O38" s="46"/>
      <c r="P38" s="2"/>
      <c r="Q38" s="2"/>
    </row>
    <row r="39" spans="1:17" x14ac:dyDescent="0.2">
      <c r="A39" s="18" t="s">
        <v>85</v>
      </c>
      <c r="B39" s="18" t="s">
        <v>27</v>
      </c>
      <c r="C39" s="18">
        <v>0</v>
      </c>
      <c r="D39" s="18"/>
      <c r="E39" s="18">
        <v>0</v>
      </c>
      <c r="F39" s="18">
        <v>0</v>
      </c>
      <c r="G39" s="18">
        <f t="shared" si="5"/>
        <v>0</v>
      </c>
      <c r="H39" s="25">
        <v>0</v>
      </c>
      <c r="I39" s="25">
        <v>0</v>
      </c>
      <c r="J39" s="25">
        <v>0</v>
      </c>
      <c r="K39" s="25">
        <v>0</v>
      </c>
      <c r="L39" s="25">
        <f t="shared" si="0"/>
        <v>0</v>
      </c>
      <c r="M39" s="25"/>
      <c r="N39" s="42">
        <f t="shared" si="1"/>
        <v>0</v>
      </c>
      <c r="O39" s="46"/>
      <c r="P39" s="2"/>
      <c r="Q39" s="2"/>
    </row>
    <row r="40" spans="1:17" x14ac:dyDescent="0.2">
      <c r="A40" s="18" t="s">
        <v>86</v>
      </c>
      <c r="B40" s="18" t="s">
        <v>67</v>
      </c>
      <c r="C40" s="18">
        <v>0</v>
      </c>
      <c r="D40" s="18"/>
      <c r="E40" s="18">
        <v>0</v>
      </c>
      <c r="F40" s="18">
        <v>0</v>
      </c>
      <c r="G40" s="18">
        <f t="shared" si="5"/>
        <v>0</v>
      </c>
      <c r="H40" s="25">
        <v>0</v>
      </c>
      <c r="I40" s="25" t="e">
        <f t="shared" si="2"/>
        <v>#DIV/0!</v>
      </c>
      <c r="J40" s="25">
        <v>0</v>
      </c>
      <c r="K40" s="25" t="e">
        <f t="shared" si="6"/>
        <v>#DIV/0!</v>
      </c>
      <c r="L40" s="25">
        <f t="shared" si="0"/>
        <v>0</v>
      </c>
      <c r="M40" s="25"/>
      <c r="N40" s="42">
        <f t="shared" si="1"/>
        <v>0</v>
      </c>
      <c r="O40" s="46"/>
      <c r="P40" s="2"/>
      <c r="Q40" s="2"/>
    </row>
    <row r="41" spans="1:17" x14ac:dyDescent="0.2">
      <c r="A41" s="18" t="s">
        <v>87</v>
      </c>
      <c r="B41" s="18" t="s">
        <v>28</v>
      </c>
      <c r="C41" s="18">
        <v>7865.4</v>
      </c>
      <c r="D41" s="18"/>
      <c r="E41" s="18">
        <v>2483178.04</v>
      </c>
      <c r="F41" s="18">
        <v>0</v>
      </c>
      <c r="G41" s="18">
        <f t="shared" si="5"/>
        <v>2491043.44</v>
      </c>
      <c r="H41" s="25">
        <v>2491043.44</v>
      </c>
      <c r="I41" s="25">
        <f t="shared" si="2"/>
        <v>100.31674732432798</v>
      </c>
      <c r="J41" s="25">
        <v>2483178.04</v>
      </c>
      <c r="K41" s="25">
        <f t="shared" si="6"/>
        <v>100</v>
      </c>
      <c r="L41" s="25">
        <f t="shared" si="0"/>
        <v>0</v>
      </c>
      <c r="M41" s="25"/>
      <c r="N41" s="42">
        <f t="shared" si="1"/>
        <v>0</v>
      </c>
      <c r="O41" s="46"/>
      <c r="P41" s="2"/>
      <c r="Q41" s="2"/>
    </row>
    <row r="42" spans="1:17" x14ac:dyDescent="0.2">
      <c r="A42" s="18" t="s">
        <v>88</v>
      </c>
      <c r="B42" s="18" t="s">
        <v>76</v>
      </c>
      <c r="C42" s="18">
        <v>0</v>
      </c>
      <c r="D42" s="18"/>
      <c r="E42" s="18">
        <v>0</v>
      </c>
      <c r="F42" s="18">
        <v>0</v>
      </c>
      <c r="G42" s="18">
        <f t="shared" si="5"/>
        <v>0</v>
      </c>
      <c r="H42" s="25"/>
      <c r="I42" s="25" t="e">
        <f t="shared" si="2"/>
        <v>#DIV/0!</v>
      </c>
      <c r="J42" s="25">
        <v>0</v>
      </c>
      <c r="K42" s="25" t="e">
        <f t="shared" si="6"/>
        <v>#DIV/0!</v>
      </c>
      <c r="L42" s="25">
        <f t="shared" si="0"/>
        <v>0</v>
      </c>
      <c r="M42" s="25"/>
      <c r="N42" s="42">
        <f t="shared" si="1"/>
        <v>0</v>
      </c>
      <c r="O42" s="46"/>
      <c r="P42" s="2"/>
      <c r="Q42" s="2"/>
    </row>
    <row r="43" spans="1:17" x14ac:dyDescent="0.2">
      <c r="A43" s="18" t="s">
        <v>89</v>
      </c>
      <c r="B43" s="18" t="s">
        <v>68</v>
      </c>
      <c r="C43" s="18">
        <v>3613.2</v>
      </c>
      <c r="D43" s="18"/>
      <c r="E43" s="18">
        <v>6129393.8300000001</v>
      </c>
      <c r="F43" s="18">
        <v>0</v>
      </c>
      <c r="G43" s="18">
        <f t="shared" si="5"/>
        <v>6133007.0300000003</v>
      </c>
      <c r="H43" s="25">
        <v>5954105.3799999999</v>
      </c>
      <c r="I43" s="25">
        <f t="shared" si="2"/>
        <v>97.140199261759619</v>
      </c>
      <c r="J43" s="25">
        <v>5950492.1799999997</v>
      </c>
      <c r="K43" s="25">
        <f t="shared" si="6"/>
        <v>97.081250528814522</v>
      </c>
      <c r="L43" s="25">
        <f t="shared" si="0"/>
        <v>178901.65000000037</v>
      </c>
      <c r="M43" s="25">
        <v>0</v>
      </c>
      <c r="N43" s="42">
        <f t="shared" si="1"/>
        <v>178901.65000000037</v>
      </c>
      <c r="O43" s="46"/>
      <c r="P43" s="2"/>
      <c r="Q43" s="2"/>
    </row>
    <row r="44" spans="1:17" x14ac:dyDescent="0.2">
      <c r="A44" s="18" t="s">
        <v>90</v>
      </c>
      <c r="B44" s="18" t="s">
        <v>69</v>
      </c>
      <c r="C44" s="18">
        <v>0</v>
      </c>
      <c r="D44" s="18"/>
      <c r="E44" s="18">
        <v>9514505.6099999994</v>
      </c>
      <c r="F44" s="18">
        <v>0</v>
      </c>
      <c r="G44" s="18">
        <f t="shared" si="5"/>
        <v>9514505.6099999994</v>
      </c>
      <c r="H44" s="25">
        <v>9514505.6099999994</v>
      </c>
      <c r="I44" s="25">
        <f t="shared" si="2"/>
        <v>100</v>
      </c>
      <c r="J44" s="25">
        <v>9514505.6099999994</v>
      </c>
      <c r="K44" s="25">
        <f t="shared" si="6"/>
        <v>100</v>
      </c>
      <c r="L44" s="25">
        <f t="shared" si="0"/>
        <v>0</v>
      </c>
      <c r="M44" s="25"/>
      <c r="N44" s="42">
        <f t="shared" si="1"/>
        <v>0</v>
      </c>
      <c r="O44" s="46"/>
      <c r="P44" s="2"/>
      <c r="Q44" s="2"/>
    </row>
    <row r="45" spans="1:17" ht="12" thickBot="1" x14ac:dyDescent="0.25">
      <c r="A45" s="18" t="s">
        <v>93</v>
      </c>
      <c r="B45" s="18" t="s">
        <v>77</v>
      </c>
      <c r="C45" s="18">
        <v>0</v>
      </c>
      <c r="D45" s="18"/>
      <c r="E45" s="18">
        <v>94419.11</v>
      </c>
      <c r="F45" s="18">
        <v>0</v>
      </c>
      <c r="G45" s="18">
        <f t="shared" si="5"/>
        <v>94419.11</v>
      </c>
      <c r="H45" s="25">
        <v>94419.11</v>
      </c>
      <c r="I45" s="25">
        <f t="shared" si="2"/>
        <v>100</v>
      </c>
      <c r="J45" s="25">
        <v>94419.11</v>
      </c>
      <c r="K45" s="25">
        <f t="shared" si="6"/>
        <v>100</v>
      </c>
      <c r="L45" s="25">
        <f t="shared" si="0"/>
        <v>0</v>
      </c>
      <c r="M45" s="25"/>
      <c r="N45" s="42">
        <f t="shared" si="1"/>
        <v>0</v>
      </c>
      <c r="O45" s="46"/>
      <c r="P45" s="2"/>
      <c r="Q45" s="2"/>
    </row>
    <row r="46" spans="1:17" ht="12" thickBot="1" x14ac:dyDescent="0.25">
      <c r="A46" s="4"/>
      <c r="B46" s="23" t="s">
        <v>29</v>
      </c>
      <c r="C46" s="26">
        <f t="shared" ref="C46:H46" si="7">C11+C12+C13+C15+C21+C22+C23+C24+C25+C26+C28+C29+C30+C31+C32+C33+C34+C35+C36+C37+C38+C39+C42+C40+C43+C44+C27+C41</f>
        <v>6167706.3499999987</v>
      </c>
      <c r="D46" s="26">
        <f t="shared" si="7"/>
        <v>239.18999999999997</v>
      </c>
      <c r="E46" s="26">
        <f t="shared" si="7"/>
        <v>45124314.730000004</v>
      </c>
      <c r="F46" s="26">
        <f t="shared" si="7"/>
        <v>516317.21</v>
      </c>
      <c r="G46" s="26">
        <f t="shared" si="7"/>
        <v>51808577.479999997</v>
      </c>
      <c r="H46" s="26">
        <f t="shared" si="7"/>
        <v>43354714.299999997</v>
      </c>
      <c r="I46" s="26">
        <f t="shared" si="2"/>
        <v>94.991485562677752</v>
      </c>
      <c r="J46" s="26">
        <f>J11+J12+J13+J15+J21+J22+J23+J24+J25+J26+J28+J29+J30+J31+J32+J33+J34+J35+J36+J37+J38+J39+J42+J40+J43+J44+J27+J41</f>
        <v>41861250.219999999</v>
      </c>
      <c r="K46" s="26">
        <f t="shared" si="6"/>
        <v>91.719260756580994</v>
      </c>
      <c r="L46" s="26">
        <f>L11+L12+L13+L15+L21+L22+L23+L24+L25+L26+L28+L29+L30+L31+L32+L33+L34+L35+L36+L37+L38+L39+L42+L40+L43+L44+L27+L41</f>
        <v>8894509.1300000027</v>
      </c>
      <c r="M46" s="26">
        <f>M11+M12+M13+M15+M21+M22+M23+M24+M25+M26+M28+M29+M30+M31+M32+M33+M34+M35+M36+M37+M38+M39+M42+M40+M43+M44+M27+M41</f>
        <v>440645.95000000007</v>
      </c>
      <c r="N46" s="45">
        <f>N11+N12+N13+N15+N21+N22+N23+N24+N25+N26+N28+N29+N30+N31+N32+N33+N34+N35+N36+N37+N38+N39+N42+N40+N43+N44+N27+N41</f>
        <v>8453863.1799999997</v>
      </c>
      <c r="O46" s="27"/>
      <c r="P46" s="27"/>
      <c r="Q46" s="27"/>
    </row>
    <row r="47" spans="1:17" x14ac:dyDescent="0.2">
      <c r="A47" s="2"/>
      <c r="B47" s="2"/>
      <c r="C47" s="2"/>
      <c r="D47" s="2"/>
      <c r="G47" s="22"/>
      <c r="O47" s="2"/>
      <c r="P47" s="2"/>
      <c r="Q47" s="2"/>
    </row>
    <row r="48" spans="1:17" x14ac:dyDescent="0.2">
      <c r="A48" s="2"/>
      <c r="B48" s="38" t="s">
        <v>103</v>
      </c>
      <c r="C48" s="40" t="s">
        <v>102</v>
      </c>
      <c r="D48" s="40"/>
      <c r="I48" s="2"/>
      <c r="J48" s="27"/>
      <c r="K48" s="2"/>
      <c r="O48" s="2"/>
      <c r="P48" s="2"/>
      <c r="Q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</sheetData>
  <pageMargins left="0.37" right="0.54" top="1" bottom="1" header="0.5" footer="0.5"/>
  <pageSetup paperSize="9" scale="96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</vt:lpstr>
      <vt:lpstr>list 4</vt:lpstr>
      <vt:lpstr>List3</vt:lpstr>
      <vt:lpstr>Sheet1</vt:lpstr>
      <vt:lpstr>'2014'!Print_Area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Dinka Pejnović</cp:lastModifiedBy>
  <cp:lastPrinted>2015-03-04T13:45:42Z</cp:lastPrinted>
  <dcterms:created xsi:type="dcterms:W3CDTF">2008-02-22T09:42:51Z</dcterms:created>
  <dcterms:modified xsi:type="dcterms:W3CDTF">2015-04-17T10:40:43Z</dcterms:modified>
</cp:coreProperties>
</file>