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150" activeTab="0"/>
  </bookViews>
  <sheets>
    <sheet name="2011" sheetId="1" r:id="rId1"/>
    <sheet name="list 4" sheetId="2" r:id="rId2"/>
    <sheet name="Lis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<sst xmlns="http://schemas.openxmlformats.org/spreadsheetml/2006/main" count="108" uniqueCount="101">
  <si>
    <t xml:space="preserve">ZADUŽENO </t>
  </si>
  <si>
    <t xml:space="preserve">ZADUŽENE </t>
  </si>
  <si>
    <t>UKUPNO</t>
  </si>
  <si>
    <t>RED.</t>
  </si>
  <si>
    <t>BR.</t>
  </si>
  <si>
    <t>VRSTA PRIHODA</t>
  </si>
  <si>
    <t xml:space="preserve">SALDO </t>
  </si>
  <si>
    <t xml:space="preserve">KNJIGA </t>
  </si>
  <si>
    <t xml:space="preserve">IZDANIH </t>
  </si>
  <si>
    <t xml:space="preserve"> ZADUŽENJE</t>
  </si>
  <si>
    <t xml:space="preserve">RAČUNA </t>
  </si>
  <si>
    <t xml:space="preserve">KAMATE </t>
  </si>
  <si>
    <t xml:space="preserve">5711-GRADSKE.PRISTOJBE </t>
  </si>
  <si>
    <t>5720-KOMUN. DOPRINOS</t>
  </si>
  <si>
    <t>5738-JAVNE POVRŠINE</t>
  </si>
  <si>
    <r>
      <t>-</t>
    </r>
    <r>
      <rPr>
        <sz val="8"/>
        <rFont val="Times New Roman"/>
        <family val="1"/>
      </rPr>
      <t>GRAĐANI</t>
    </r>
  </si>
  <si>
    <t>-POSLOVNI PROSTOR</t>
  </si>
  <si>
    <t xml:space="preserve"> nezatvor.uplate</t>
  </si>
  <si>
    <t>5789-GROBLJE, EKOL. PRIS.</t>
  </si>
  <si>
    <t>5819-7749 KONCESIJE</t>
  </si>
  <si>
    <t>5835-NAJAM STANA</t>
  </si>
  <si>
    <t>6700-6718 NOVČANE KAZNE</t>
  </si>
  <si>
    <t>7706-OSTALI PRIHODI</t>
  </si>
  <si>
    <t>7714-ŠUMSKI DOPRINOS</t>
  </si>
  <si>
    <t>7790-KAMATE</t>
  </si>
  <si>
    <t>7811-KABELSKA TV</t>
  </si>
  <si>
    <t>7820-PRODAJA STANOVA</t>
  </si>
  <si>
    <t>7897-KREDITI</t>
  </si>
  <si>
    <t>7943-POMOĆI IZRAVNANJA</t>
  </si>
  <si>
    <t>UKUPNO:</t>
  </si>
  <si>
    <t>12 (10-11)</t>
  </si>
  <si>
    <t>5 (2+3+4)</t>
  </si>
  <si>
    <t>NAPLAĆENO</t>
  </si>
  <si>
    <t>%</t>
  </si>
  <si>
    <t>NAPL.</t>
  </si>
  <si>
    <t>6/(3+4)</t>
  </si>
  <si>
    <t>x 100</t>
  </si>
  <si>
    <t>PREMA KNJ.</t>
  </si>
  <si>
    <t>ULAZ. RN.</t>
  </si>
  <si>
    <t>8/(3+4)</t>
  </si>
  <si>
    <t xml:space="preserve">UKUPNO </t>
  </si>
  <si>
    <t>NENAPLAĆ.</t>
  </si>
  <si>
    <t>POTRAŽIVA-</t>
  </si>
  <si>
    <t>NJA NA DAN</t>
  </si>
  <si>
    <t>NEZATVO-</t>
  </si>
  <si>
    <t xml:space="preserve">RENE </t>
  </si>
  <si>
    <t>UPLATE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</si>
  <si>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</si>
  <si>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</si>
  <si>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</si>
  <si>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</si>
  <si>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</si>
  <si>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</si>
  <si>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</si>
  <si>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</si>
  <si>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</si>
  <si>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</si>
  <si>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</si>
  <si>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</si>
  <si>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</si>
  <si>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</si>
  <si>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</si>
  <si>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5797-BORAVIŠNA PRISTOJBA</t>
  </si>
  <si>
    <t>5843-NAK ZA KONC.ODOBRENJA</t>
  </si>
  <si>
    <t>7722-NAJAMNINE</t>
  </si>
  <si>
    <t>7757-GRAĐ.ZEMLJIŠTE, IMOVINA</t>
  </si>
  <si>
    <t>7781-POVRATI,REFUNDACIJE TROŠK.</t>
  </si>
  <si>
    <t>7862-MJESNI SAMODOPRINOS</t>
  </si>
  <si>
    <t>7838-NEPREPOZNATI NALOZI</t>
  </si>
  <si>
    <t>7960-TEK. POMOĆI UNUTAR DRŽAVE</t>
  </si>
  <si>
    <t>7978-KAP.POMOĆI UNUTAR DRŽAVE</t>
  </si>
  <si>
    <t>5770-KOMUN.NAKNADA UKUPNO</t>
  </si>
  <si>
    <t xml:space="preserve">            PREMA OBVEZNICIMA:</t>
  </si>
  <si>
    <t xml:space="preserve"> -POSL.PROSTOR-SEZONSKI</t>
  </si>
  <si>
    <t>7765-KAP.DONAC.FIZ.OSOBA</t>
  </si>
  <si>
    <t>31.12.10.</t>
  </si>
  <si>
    <t>5746-NAKN. ZA KORIŠTENJE ELEKTR.</t>
  </si>
  <si>
    <t>7773- POMOĆI IZ INOZEMSTVA</t>
  </si>
  <si>
    <t>7951-PRIHODI OD DIVIDENDI</t>
  </si>
  <si>
    <t>7994-VODNI DOPRINOS</t>
  </si>
  <si>
    <t>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</si>
  <si>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</si>
  <si>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</si>
  <si>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</si>
  <si>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</si>
  <si>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</si>
  <si>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</si>
  <si>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</si>
  <si>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</si>
  <si>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</si>
  <si>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</si>
  <si>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</si>
  <si>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</si>
  <si>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</si>
  <si>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GRAD KRK  - KNJIGA IZDANIH RAČUNA 2011. GODINE</t>
  </si>
  <si>
    <t>31.12.11.</t>
  </si>
  <si>
    <t>U 2011.</t>
  </si>
  <si>
    <t>IZ 2011.</t>
  </si>
  <si>
    <t>DO 31.12.11.</t>
  </si>
  <si>
    <t xml:space="preserve">                       - STANJE NENAPLAĆENIH POTRAŽIVANJA 31.12.2011. GODINE</t>
  </si>
  <si>
    <t>ZA 2011.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</si>
</sst>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3" fillId="0" borderId="20" xfId="0" applyNumberFormat="1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23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1"/>
  <sheetViews>
    <sheetView tabSelected="1" zoomScalePageLayoutView="0" workbookViewId="0" topLeftCell="A1">
      <selection activeCell="F46" sqref="F46"/>
    </sheetView>
  </sheetViews>
  <sheetFormatPr defaultColWidth="9.140625" defaultRowHeight="12.75"/>
  <cols>
    <col min="1" max="1" width="4.57421875" style="1" bestFit="1" customWidth="1"/>
    <col min="2" max="2" width="25.7109375" style="1" customWidth="1"/>
    <col min="3" max="3" width="10.8515625" style="1" customWidth="1"/>
    <col min="4" max="4" width="10.7109375" style="1" customWidth="1"/>
    <col min="5" max="5" width="9.421875" style="1" customWidth="1"/>
    <col min="6" max="7" width="10.7109375" style="1" customWidth="1"/>
    <col min="8" max="8" width="6.421875" style="1" customWidth="1"/>
    <col min="9" max="9" width="10.8515625" style="1" customWidth="1"/>
    <col min="10" max="10" width="6.421875" style="1" customWidth="1"/>
    <col min="11" max="11" width="11.28125" style="1" bestFit="1" customWidth="1"/>
    <col min="12" max="12" width="11.28125" style="1" customWidth="1"/>
    <col min="13" max="13" width="10.8515625" style="1" customWidth="1"/>
    <col min="14" max="14" width="10.7109375" style="1" customWidth="1"/>
    <col min="15" max="15" width="13.28125" style="1" customWidth="1"/>
    <col min="16" max="16384" width="9.140625" style="1" customWidth="1"/>
  </cols>
  <sheetData>
    <row r="2" ht="15.75">
      <c r="B2" s="21" t="s">
        <v>94</v>
      </c>
    </row>
    <row r="3" ht="15.75">
      <c r="B3" s="21" t="s">
        <v>99</v>
      </c>
    </row>
    <row r="4" spans="1:14" ht="12" thickBot="1">
      <c r="A4" s="2"/>
      <c r="B4" s="2"/>
      <c r="C4" s="2"/>
      <c r="N4" s="2"/>
    </row>
    <row r="5" spans="1:14" s="9" customFormat="1" ht="10.5">
      <c r="A5" s="14"/>
      <c r="B5" s="10"/>
      <c r="C5" s="19" t="s">
        <v>6</v>
      </c>
      <c r="D5" s="10" t="s">
        <v>0</v>
      </c>
      <c r="E5" s="12" t="s">
        <v>1</v>
      </c>
      <c r="F5" s="10" t="s">
        <v>2</v>
      </c>
      <c r="G5" s="12" t="s">
        <v>2</v>
      </c>
      <c r="H5" s="10" t="s">
        <v>33</v>
      </c>
      <c r="I5" s="15" t="s">
        <v>32</v>
      </c>
      <c r="J5" s="10" t="s">
        <v>33</v>
      </c>
      <c r="K5" s="12" t="s">
        <v>40</v>
      </c>
      <c r="L5" s="12" t="s">
        <v>44</v>
      </c>
      <c r="M5" s="19" t="s">
        <v>6</v>
      </c>
      <c r="N5" s="3"/>
    </row>
    <row r="6" spans="1:14" s="9" customFormat="1" ht="10.5">
      <c r="A6" s="5" t="s">
        <v>3</v>
      </c>
      <c r="B6" s="3"/>
      <c r="C6" s="20" t="s">
        <v>75</v>
      </c>
      <c r="D6" s="3" t="s">
        <v>7</v>
      </c>
      <c r="E6" s="6" t="s">
        <v>11</v>
      </c>
      <c r="F6" s="3" t="s">
        <v>9</v>
      </c>
      <c r="G6" s="6" t="s">
        <v>32</v>
      </c>
      <c r="H6" s="3" t="s">
        <v>34</v>
      </c>
      <c r="I6" s="7" t="s">
        <v>37</v>
      </c>
      <c r="J6" s="3" t="s">
        <v>34</v>
      </c>
      <c r="K6" s="6" t="s">
        <v>41</v>
      </c>
      <c r="L6" s="6" t="s">
        <v>45</v>
      </c>
      <c r="M6" s="20" t="s">
        <v>95</v>
      </c>
      <c r="N6" s="3"/>
    </row>
    <row r="7" spans="1:14" s="9" customFormat="1" ht="10.5">
      <c r="A7" s="5" t="s">
        <v>4</v>
      </c>
      <c r="B7" s="3" t="s">
        <v>5</v>
      </c>
      <c r="C7" s="8"/>
      <c r="D7" s="3" t="s">
        <v>8</v>
      </c>
      <c r="E7" s="6">
        <v>2011</v>
      </c>
      <c r="F7" s="3"/>
      <c r="G7" s="6">
        <v>2011</v>
      </c>
      <c r="H7" s="3" t="s">
        <v>96</v>
      </c>
      <c r="I7" s="7" t="s">
        <v>38</v>
      </c>
      <c r="J7" s="3" t="s">
        <v>100</v>
      </c>
      <c r="K7" s="6" t="s">
        <v>42</v>
      </c>
      <c r="L7" s="6" t="s">
        <v>46</v>
      </c>
      <c r="M7" s="8"/>
      <c r="N7" s="3"/>
    </row>
    <row r="8" spans="1:14" s="9" customFormat="1" ht="10.5">
      <c r="A8" s="5"/>
      <c r="B8" s="3"/>
      <c r="C8" s="8"/>
      <c r="D8" s="3" t="s">
        <v>10</v>
      </c>
      <c r="E8" s="6"/>
      <c r="F8" s="3"/>
      <c r="G8" s="6"/>
      <c r="H8" s="3" t="s">
        <v>35</v>
      </c>
      <c r="I8" s="7" t="s">
        <v>97</v>
      </c>
      <c r="J8" s="3" t="s">
        <v>39</v>
      </c>
      <c r="K8" s="6" t="s">
        <v>43</v>
      </c>
      <c r="L8" s="6"/>
      <c r="M8" s="8"/>
      <c r="N8" s="3"/>
    </row>
    <row r="9" spans="1:14" s="9" customFormat="1" ht="11.25" thickBot="1">
      <c r="A9" s="5"/>
      <c r="B9" s="3"/>
      <c r="C9" s="17"/>
      <c r="D9" s="11">
        <v>2011</v>
      </c>
      <c r="E9" s="13"/>
      <c r="F9" s="11"/>
      <c r="G9" s="13"/>
      <c r="H9" s="11" t="s">
        <v>36</v>
      </c>
      <c r="I9" s="16" t="s">
        <v>98</v>
      </c>
      <c r="J9" s="11" t="s">
        <v>36</v>
      </c>
      <c r="K9" s="13" t="s">
        <v>95</v>
      </c>
      <c r="L9" s="13"/>
      <c r="M9" s="17"/>
      <c r="N9" s="3"/>
    </row>
    <row r="10" spans="1:14" s="9" customFormat="1" ht="11.25" thickBot="1">
      <c r="A10" s="24"/>
      <c r="B10" s="24">
        <v>1</v>
      </c>
      <c r="C10" s="24">
        <v>2</v>
      </c>
      <c r="D10" s="24">
        <v>3</v>
      </c>
      <c r="E10" s="24">
        <v>4</v>
      </c>
      <c r="F10" s="24" t="s">
        <v>31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 t="s">
        <v>30</v>
      </c>
      <c r="N10" s="3"/>
    </row>
    <row r="11" spans="1:15" ht="11.25">
      <c r="A11" s="18" t="s">
        <v>47</v>
      </c>
      <c r="B11" s="18" t="s">
        <v>12</v>
      </c>
      <c r="C11" s="18">
        <v>400</v>
      </c>
      <c r="D11" s="18">
        <v>10400</v>
      </c>
      <c r="E11" s="18"/>
      <c r="F11" s="18">
        <f>C11+D11+E11</f>
        <v>10800</v>
      </c>
      <c r="G11" s="26">
        <v>10537.36</v>
      </c>
      <c r="H11" s="26">
        <f>G11/(D11+E11)*100</f>
        <v>101.32076923076923</v>
      </c>
      <c r="I11" s="26">
        <v>10200</v>
      </c>
      <c r="J11" s="26">
        <f>I11/(D11+E11)*100</f>
        <v>98.07692307692307</v>
      </c>
      <c r="K11" s="26">
        <f aca="true" t="shared" si="0" ref="K11:K45">M11+L11</f>
        <v>399.99999999999943</v>
      </c>
      <c r="L11" s="26">
        <v>137.36</v>
      </c>
      <c r="M11" s="26">
        <f aca="true" t="shared" si="1" ref="M11:M45">F11-G11</f>
        <v>262.6399999999994</v>
      </c>
      <c r="N11" s="2"/>
      <c r="O11" s="22"/>
    </row>
    <row r="12" spans="1:15" ht="11.25">
      <c r="A12" s="18" t="s">
        <v>48</v>
      </c>
      <c r="B12" s="18" t="s">
        <v>13</v>
      </c>
      <c r="C12" s="18">
        <v>1773254.28</v>
      </c>
      <c r="D12" s="18">
        <v>2903526.23</v>
      </c>
      <c r="E12" s="18">
        <v>-40520.3</v>
      </c>
      <c r="F12" s="18">
        <f>C12+D12+E12</f>
        <v>4636260.21</v>
      </c>
      <c r="G12" s="26">
        <v>3460816.7</v>
      </c>
      <c r="H12" s="26">
        <f>G12/(D12+E12)*100</f>
        <v>120.88052852897863</v>
      </c>
      <c r="I12" s="26">
        <v>3005374.52</v>
      </c>
      <c r="J12" s="26">
        <f>I12/(D12+E12)*100</f>
        <v>104.97269630175023</v>
      </c>
      <c r="K12" s="26">
        <f t="shared" si="0"/>
        <v>1218290.3599999999</v>
      </c>
      <c r="L12" s="26">
        <v>42846.85</v>
      </c>
      <c r="M12" s="26">
        <f t="shared" si="1"/>
        <v>1175443.5099999998</v>
      </c>
      <c r="O12" s="22"/>
    </row>
    <row r="13" spans="1:15" ht="11.25">
      <c r="A13" s="18" t="s">
        <v>49</v>
      </c>
      <c r="B13" s="18" t="s">
        <v>14</v>
      </c>
      <c r="C13" s="18">
        <v>117278.1</v>
      </c>
      <c r="D13" s="18">
        <v>1649144.36</v>
      </c>
      <c r="E13" s="18">
        <v>7944.21</v>
      </c>
      <c r="F13" s="18">
        <f>C13+D13+E13</f>
        <v>1774366.6700000002</v>
      </c>
      <c r="G13" s="26">
        <v>1664760.51</v>
      </c>
      <c r="H13" s="26">
        <f>G13/(D13+E13)*100</f>
        <v>100.46297706344085</v>
      </c>
      <c r="I13" s="26">
        <v>1725334.44</v>
      </c>
      <c r="J13" s="26">
        <f>I13/(D13+E13)*100</f>
        <v>104.11842017593543</v>
      </c>
      <c r="K13" s="26">
        <f t="shared" si="0"/>
        <v>131480.98000000016</v>
      </c>
      <c r="L13" s="26">
        <v>21874.82</v>
      </c>
      <c r="M13" s="26">
        <f t="shared" si="1"/>
        <v>109606.16000000015</v>
      </c>
      <c r="O13" s="22"/>
    </row>
    <row r="14" spans="1:15" ht="11.25">
      <c r="A14" s="18" t="s">
        <v>50</v>
      </c>
      <c r="B14" s="18" t="s">
        <v>76</v>
      </c>
      <c r="C14" s="18">
        <v>0</v>
      </c>
      <c r="D14" s="18"/>
      <c r="E14" s="18"/>
      <c r="F14" s="18">
        <f>C14+D14+E14</f>
        <v>0</v>
      </c>
      <c r="G14" s="26"/>
      <c r="H14" s="26"/>
      <c r="I14" s="26">
        <v>0</v>
      </c>
      <c r="J14" s="26" t="e">
        <f>I14/(D14+E14)*100</f>
        <v>#DIV/0!</v>
      </c>
      <c r="K14" s="26">
        <f t="shared" si="0"/>
        <v>0</v>
      </c>
      <c r="L14" s="26"/>
      <c r="M14" s="26">
        <f t="shared" si="1"/>
        <v>0</v>
      </c>
      <c r="O14" s="22"/>
    </row>
    <row r="15" spans="1:15" ht="11.25">
      <c r="A15" s="18" t="s">
        <v>80</v>
      </c>
      <c r="B15" s="18" t="s">
        <v>71</v>
      </c>
      <c r="C15" s="18">
        <v>1669927.9</v>
      </c>
      <c r="D15" s="18">
        <v>4541221.62</v>
      </c>
      <c r="E15" s="18">
        <v>32860.3</v>
      </c>
      <c r="F15" s="18">
        <f>C15+D15+E15</f>
        <v>6244009.819999999</v>
      </c>
      <c r="G15" s="26">
        <v>4712860.74</v>
      </c>
      <c r="H15" s="26">
        <f>G15/(D15+E15)*100</f>
        <v>103.03402567831579</v>
      </c>
      <c r="I15" s="26"/>
      <c r="J15" s="26">
        <f>I15/(D15+E15)*100</f>
        <v>0</v>
      </c>
      <c r="K15" s="26">
        <f t="shared" si="0"/>
        <v>1726601.4099999992</v>
      </c>
      <c r="L15" s="26">
        <v>195452.33</v>
      </c>
      <c r="M15" s="26">
        <f t="shared" si="1"/>
        <v>1531149.0799999991</v>
      </c>
      <c r="O15" s="22"/>
    </row>
    <row r="16" spans="1:15" ht="11.25">
      <c r="A16" s="18"/>
      <c r="B16" s="18" t="s">
        <v>72</v>
      </c>
      <c r="C16" s="18">
        <v>0</v>
      </c>
      <c r="D16" s="18"/>
      <c r="E16" s="18"/>
      <c r="F16" s="18">
        <f>F175</f>
        <v>0</v>
      </c>
      <c r="G16" s="26"/>
      <c r="H16" s="26"/>
      <c r="I16" s="26"/>
      <c r="J16" s="26"/>
      <c r="K16" s="26">
        <f t="shared" si="0"/>
        <v>0</v>
      </c>
      <c r="L16" s="26"/>
      <c r="M16" s="26">
        <f t="shared" si="1"/>
        <v>0</v>
      </c>
      <c r="O16" s="22"/>
    </row>
    <row r="17" spans="1:15" ht="11.25">
      <c r="A17" s="18"/>
      <c r="B17" s="18" t="s">
        <v>15</v>
      </c>
      <c r="C17" s="18">
        <v>963130.8</v>
      </c>
      <c r="D17" s="18">
        <v>1264584.24</v>
      </c>
      <c r="E17" s="18">
        <v>-18749.99</v>
      </c>
      <c r="F17" s="18">
        <f aca="true" t="shared" si="2" ref="F17:F44">C17+D17+E17</f>
        <v>2208965.05</v>
      </c>
      <c r="G17" s="26">
        <v>1458149.98</v>
      </c>
      <c r="H17" s="26">
        <f aca="true" t="shared" si="3" ref="H17:H45">G17/(D17+E17)*100</f>
        <v>117.04205274497792</v>
      </c>
      <c r="I17" s="26">
        <v>1147498.38</v>
      </c>
      <c r="J17" s="26">
        <f aca="true" t="shared" si="4" ref="J17:J31">I17/(D17+E17)*100</f>
        <v>92.10682560701794</v>
      </c>
      <c r="K17" s="26">
        <f t="shared" si="0"/>
        <v>750815.0699999998</v>
      </c>
      <c r="L17" s="26"/>
      <c r="M17" s="26">
        <f t="shared" si="1"/>
        <v>750815.0699999998</v>
      </c>
      <c r="O17" s="22"/>
    </row>
    <row r="18" spans="1:15" ht="11.25">
      <c r="A18" s="18"/>
      <c r="B18" s="18" t="s">
        <v>16</v>
      </c>
      <c r="C18" s="18">
        <v>790328.4</v>
      </c>
      <c r="D18" s="18">
        <v>2501759.46</v>
      </c>
      <c r="E18" s="18">
        <v>41277.37</v>
      </c>
      <c r="F18" s="18">
        <f t="shared" si="2"/>
        <v>3333365.23</v>
      </c>
      <c r="G18" s="26">
        <v>2474538.21</v>
      </c>
      <c r="H18" s="26">
        <f t="shared" si="3"/>
        <v>97.30642438237908</v>
      </c>
      <c r="I18" s="26">
        <v>2212939.4</v>
      </c>
      <c r="J18" s="26">
        <f t="shared" si="4"/>
        <v>87.0195576365286</v>
      </c>
      <c r="K18" s="26">
        <f t="shared" si="0"/>
        <v>858827.02</v>
      </c>
      <c r="L18" s="26"/>
      <c r="M18" s="26">
        <f t="shared" si="1"/>
        <v>858827.02</v>
      </c>
      <c r="O18" s="22"/>
    </row>
    <row r="19" spans="1:15" ht="11.25">
      <c r="A19" s="18"/>
      <c r="B19" s="18" t="s">
        <v>73</v>
      </c>
      <c r="C19" s="18">
        <v>98358.86</v>
      </c>
      <c r="D19" s="18">
        <v>774877.92</v>
      </c>
      <c r="E19" s="18">
        <v>10332.92</v>
      </c>
      <c r="F19" s="18">
        <f t="shared" si="2"/>
        <v>883569.7000000001</v>
      </c>
      <c r="G19" s="26">
        <v>766610.02</v>
      </c>
      <c r="H19" s="26">
        <f t="shared" si="3"/>
        <v>97.63110504179997</v>
      </c>
      <c r="I19" s="26">
        <v>756815.68</v>
      </c>
      <c r="J19" s="26">
        <f t="shared" si="4"/>
        <v>96.38375343875792</v>
      </c>
      <c r="K19" s="26">
        <f t="shared" si="0"/>
        <v>116959.68000000005</v>
      </c>
      <c r="L19" s="26"/>
      <c r="M19" s="26">
        <f t="shared" si="1"/>
        <v>116959.68000000005</v>
      </c>
      <c r="O19" s="22"/>
    </row>
    <row r="20" spans="1:15" ht="11.25">
      <c r="A20" s="18"/>
      <c r="B20" s="18" t="s">
        <v>17</v>
      </c>
      <c r="C20" s="18">
        <v>-181889.8</v>
      </c>
      <c r="D20" s="18"/>
      <c r="E20" s="18"/>
      <c r="F20" s="18">
        <f t="shared" si="2"/>
        <v>-181889.8</v>
      </c>
      <c r="G20" s="26">
        <v>13562.53</v>
      </c>
      <c r="H20" s="26" t="e">
        <f t="shared" si="3"/>
        <v>#DIV/0!</v>
      </c>
      <c r="I20" s="26"/>
      <c r="J20" s="26" t="e">
        <f t="shared" si="4"/>
        <v>#DIV/0!</v>
      </c>
      <c r="K20" s="26"/>
      <c r="L20" s="26"/>
      <c r="M20" s="26">
        <f t="shared" si="1"/>
        <v>-195452.33</v>
      </c>
      <c r="O20" s="22"/>
    </row>
    <row r="21" spans="1:15" ht="11.25">
      <c r="A21" s="18" t="s">
        <v>51</v>
      </c>
      <c r="B21" s="18" t="s">
        <v>18</v>
      </c>
      <c r="C21" s="18">
        <v>30837.54</v>
      </c>
      <c r="D21" s="18">
        <v>714783.11</v>
      </c>
      <c r="E21" s="18">
        <v>2340.01</v>
      </c>
      <c r="F21" s="18">
        <f t="shared" si="2"/>
        <v>747960.66</v>
      </c>
      <c r="G21" s="26">
        <v>709250.78</v>
      </c>
      <c r="H21" s="26">
        <f t="shared" si="3"/>
        <v>98.90223313397009</v>
      </c>
      <c r="I21" s="26">
        <v>701462.19</v>
      </c>
      <c r="J21" s="26">
        <f t="shared" si="4"/>
        <v>97.81614487621037</v>
      </c>
      <c r="K21" s="26">
        <f t="shared" si="0"/>
        <v>45360.01</v>
      </c>
      <c r="L21" s="26">
        <v>6650.13</v>
      </c>
      <c r="M21" s="26">
        <f t="shared" si="1"/>
        <v>38709.880000000005</v>
      </c>
      <c r="O21" s="22"/>
    </row>
    <row r="22" spans="1:15" ht="11.25">
      <c r="A22" s="18" t="s">
        <v>52</v>
      </c>
      <c r="B22" s="18" t="s">
        <v>62</v>
      </c>
      <c r="C22" s="18">
        <v>4138.04</v>
      </c>
      <c r="D22" s="18">
        <v>858622.78</v>
      </c>
      <c r="E22" s="18">
        <v>0</v>
      </c>
      <c r="F22" s="18">
        <f t="shared" si="2"/>
        <v>862760.8200000001</v>
      </c>
      <c r="G22" s="26">
        <v>844138.04</v>
      </c>
      <c r="H22" s="26">
        <f t="shared" si="3"/>
        <v>98.31302635599768</v>
      </c>
      <c r="I22" s="26">
        <v>840000</v>
      </c>
      <c r="J22" s="26">
        <f t="shared" si="4"/>
        <v>97.8310871276907</v>
      </c>
      <c r="K22" s="26">
        <f t="shared" si="0"/>
        <v>18622.780000000028</v>
      </c>
      <c r="L22" s="26"/>
      <c r="M22" s="26">
        <f t="shared" si="1"/>
        <v>18622.780000000028</v>
      </c>
      <c r="O22" s="22"/>
    </row>
    <row r="23" spans="1:15" ht="11.25">
      <c r="A23" s="18" t="s">
        <v>53</v>
      </c>
      <c r="B23" s="18" t="s">
        <v>19</v>
      </c>
      <c r="C23" s="18">
        <v>2689.26</v>
      </c>
      <c r="D23" s="18">
        <v>327705.57</v>
      </c>
      <c r="E23" s="18">
        <v>0</v>
      </c>
      <c r="F23" s="18">
        <f t="shared" si="2"/>
        <v>330394.83</v>
      </c>
      <c r="G23" s="26">
        <v>325802.48</v>
      </c>
      <c r="H23" s="26">
        <f t="shared" si="3"/>
        <v>99.41926833895438</v>
      </c>
      <c r="I23" s="26">
        <v>323134.68</v>
      </c>
      <c r="J23" s="26">
        <f t="shared" si="4"/>
        <v>98.60518391554956</v>
      </c>
      <c r="K23" s="26">
        <f t="shared" si="0"/>
        <v>4592.850000000035</v>
      </c>
      <c r="L23" s="26">
        <v>0.5</v>
      </c>
      <c r="M23" s="26">
        <f t="shared" si="1"/>
        <v>4592.350000000035</v>
      </c>
      <c r="O23" s="22"/>
    </row>
    <row r="24" spans="1:15" ht="11.25">
      <c r="A24" s="18" t="s">
        <v>54</v>
      </c>
      <c r="B24" s="18" t="s">
        <v>20</v>
      </c>
      <c r="C24" s="18">
        <v>2600.03</v>
      </c>
      <c r="D24" s="18">
        <v>9237.24</v>
      </c>
      <c r="E24" s="18">
        <v>0</v>
      </c>
      <c r="F24" s="18">
        <f t="shared" si="2"/>
        <v>11837.27</v>
      </c>
      <c r="G24" s="26">
        <v>7753.19</v>
      </c>
      <c r="H24" s="26">
        <f t="shared" si="3"/>
        <v>83.93405389488635</v>
      </c>
      <c r="I24" s="26">
        <v>7453.47</v>
      </c>
      <c r="J24" s="26">
        <f t="shared" si="4"/>
        <v>80.68936175740807</v>
      </c>
      <c r="K24" s="26">
        <f t="shared" si="0"/>
        <v>4084.080000000001</v>
      </c>
      <c r="L24" s="26"/>
      <c r="M24" s="26">
        <f t="shared" si="1"/>
        <v>4084.080000000001</v>
      </c>
      <c r="O24" s="22"/>
    </row>
    <row r="25" spans="1:15" ht="11.25">
      <c r="A25" s="18" t="s">
        <v>55</v>
      </c>
      <c r="B25" s="18" t="s">
        <v>63</v>
      </c>
      <c r="C25" s="18">
        <v>600</v>
      </c>
      <c r="D25" s="18">
        <v>479871.5</v>
      </c>
      <c r="E25" s="18">
        <v>0</v>
      </c>
      <c r="F25" s="18">
        <f t="shared" si="2"/>
        <v>480471.5</v>
      </c>
      <c r="G25" s="26">
        <v>474871.5</v>
      </c>
      <c r="H25" s="26">
        <f t="shared" si="3"/>
        <v>98.95805439581221</v>
      </c>
      <c r="I25" s="26">
        <v>473871.5</v>
      </c>
      <c r="J25" s="26">
        <f t="shared" si="4"/>
        <v>98.74966527497465</v>
      </c>
      <c r="K25" s="26">
        <f t="shared" si="0"/>
        <v>6000</v>
      </c>
      <c r="L25" s="26">
        <v>400</v>
      </c>
      <c r="M25" s="26">
        <f t="shared" si="1"/>
        <v>5600</v>
      </c>
      <c r="O25" s="22"/>
    </row>
    <row r="26" spans="1:15" ht="11.25">
      <c r="A26" s="18" t="s">
        <v>56</v>
      </c>
      <c r="B26" s="18" t="s">
        <v>21</v>
      </c>
      <c r="C26" s="18">
        <v>0</v>
      </c>
      <c r="D26" s="18">
        <v>2800</v>
      </c>
      <c r="E26" s="18">
        <v>0</v>
      </c>
      <c r="F26" s="18">
        <f t="shared" si="2"/>
        <v>2800</v>
      </c>
      <c r="G26" s="26">
        <v>2800</v>
      </c>
      <c r="H26" s="26">
        <f t="shared" si="3"/>
        <v>100</v>
      </c>
      <c r="I26" s="26">
        <v>2800</v>
      </c>
      <c r="J26" s="26">
        <f t="shared" si="4"/>
        <v>100</v>
      </c>
      <c r="K26" s="26">
        <f t="shared" si="0"/>
        <v>0</v>
      </c>
      <c r="L26" s="26"/>
      <c r="M26" s="26">
        <f t="shared" si="1"/>
        <v>0</v>
      </c>
      <c r="O26" s="22"/>
    </row>
    <row r="27" spans="1:15" ht="11.25">
      <c r="A27" s="18" t="s">
        <v>57</v>
      </c>
      <c r="B27" s="18" t="s">
        <v>22</v>
      </c>
      <c r="C27" s="18">
        <v>-9220.5</v>
      </c>
      <c r="D27" s="18">
        <v>145266.66</v>
      </c>
      <c r="E27" s="18">
        <v>-67.39</v>
      </c>
      <c r="F27" s="18">
        <f t="shared" si="2"/>
        <v>135978.77</v>
      </c>
      <c r="G27" s="26">
        <v>147471.63</v>
      </c>
      <c r="H27" s="26">
        <f t="shared" si="3"/>
        <v>101.56499409397858</v>
      </c>
      <c r="I27" s="26">
        <v>145411.8</v>
      </c>
      <c r="J27" s="26">
        <f t="shared" si="4"/>
        <v>100.14637125930454</v>
      </c>
      <c r="K27" s="26">
        <f t="shared" si="0"/>
        <v>1830.4499999999844</v>
      </c>
      <c r="L27" s="26">
        <v>13323.31</v>
      </c>
      <c r="M27" s="26">
        <f t="shared" si="1"/>
        <v>-11492.860000000015</v>
      </c>
      <c r="O27" s="22"/>
    </row>
    <row r="28" spans="1:15" ht="11.25">
      <c r="A28" s="18" t="s">
        <v>58</v>
      </c>
      <c r="B28" s="18" t="s">
        <v>23</v>
      </c>
      <c r="C28" s="18">
        <v>0</v>
      </c>
      <c r="D28" s="18">
        <v>15.21</v>
      </c>
      <c r="E28" s="18">
        <v>0</v>
      </c>
      <c r="F28" s="18">
        <f t="shared" si="2"/>
        <v>15.21</v>
      </c>
      <c r="G28" s="26">
        <v>15.21</v>
      </c>
      <c r="H28" s="26">
        <f t="shared" si="3"/>
        <v>100</v>
      </c>
      <c r="I28" s="26">
        <v>15.21</v>
      </c>
      <c r="J28" s="26">
        <f t="shared" si="4"/>
        <v>100</v>
      </c>
      <c r="K28" s="26">
        <f t="shared" si="0"/>
        <v>0</v>
      </c>
      <c r="L28" s="26">
        <v>0</v>
      </c>
      <c r="M28" s="26">
        <f t="shared" si="1"/>
        <v>0</v>
      </c>
      <c r="O28" s="22"/>
    </row>
    <row r="29" spans="1:15" ht="11.25">
      <c r="A29" s="18" t="s">
        <v>59</v>
      </c>
      <c r="B29" s="18" t="s">
        <v>64</v>
      </c>
      <c r="C29" s="18">
        <v>665233.25</v>
      </c>
      <c r="D29" s="18">
        <v>1830551.87</v>
      </c>
      <c r="E29" s="18">
        <v>115329.75</v>
      </c>
      <c r="F29" s="18">
        <f t="shared" si="2"/>
        <v>2611114.87</v>
      </c>
      <c r="G29" s="26">
        <v>1809868.29</v>
      </c>
      <c r="H29" s="26">
        <f t="shared" si="3"/>
        <v>93.01019503951119</v>
      </c>
      <c r="I29" s="26">
        <v>1514229.17</v>
      </c>
      <c r="J29" s="26">
        <f t="shared" si="4"/>
        <v>77.81712692265421</v>
      </c>
      <c r="K29" s="26">
        <f t="shared" si="0"/>
        <v>1222312.9500000002</v>
      </c>
      <c r="L29" s="26">
        <v>421066.37</v>
      </c>
      <c r="M29" s="26">
        <f t="shared" si="1"/>
        <v>801246.5800000001</v>
      </c>
      <c r="O29" s="22"/>
    </row>
    <row r="30" spans="1:15" ht="11.25">
      <c r="A30" s="18" t="s">
        <v>60</v>
      </c>
      <c r="B30" s="18" t="s">
        <v>65</v>
      </c>
      <c r="C30" s="18">
        <v>830686.6</v>
      </c>
      <c r="D30" s="18">
        <v>1292789.1</v>
      </c>
      <c r="E30" s="18">
        <v>-1088.68</v>
      </c>
      <c r="F30" s="18">
        <f t="shared" si="2"/>
        <v>2122387.02</v>
      </c>
      <c r="G30" s="26">
        <v>1888946.17</v>
      </c>
      <c r="H30" s="26">
        <f t="shared" si="3"/>
        <v>146.23717239327055</v>
      </c>
      <c r="I30" s="26">
        <v>1796747.13</v>
      </c>
      <c r="J30" s="26">
        <f t="shared" si="4"/>
        <v>139.09936872204466</v>
      </c>
      <c r="K30" s="26">
        <f t="shared" si="0"/>
        <v>236736.3600000001</v>
      </c>
      <c r="L30" s="26">
        <v>3295.51</v>
      </c>
      <c r="M30" s="26">
        <f t="shared" si="1"/>
        <v>233440.8500000001</v>
      </c>
      <c r="O30" s="22"/>
    </row>
    <row r="31" spans="1:15" ht="11.25">
      <c r="A31" s="18" t="s">
        <v>61</v>
      </c>
      <c r="B31" s="18" t="s">
        <v>74</v>
      </c>
      <c r="C31" s="18">
        <v>0</v>
      </c>
      <c r="D31" s="18">
        <v>40154.17</v>
      </c>
      <c r="E31" s="18">
        <v>0</v>
      </c>
      <c r="F31" s="18">
        <f t="shared" si="2"/>
        <v>40154.17</v>
      </c>
      <c r="G31" s="26">
        <v>40154.17</v>
      </c>
      <c r="H31" s="26">
        <f t="shared" si="3"/>
        <v>100</v>
      </c>
      <c r="I31" s="26">
        <v>40154.17</v>
      </c>
      <c r="J31" s="26">
        <f t="shared" si="4"/>
        <v>100</v>
      </c>
      <c r="K31" s="26">
        <f t="shared" si="0"/>
        <v>0</v>
      </c>
      <c r="L31" s="26"/>
      <c r="M31" s="26">
        <f t="shared" si="1"/>
        <v>0</v>
      </c>
      <c r="O31" s="22"/>
    </row>
    <row r="32" spans="1:15" ht="11.25">
      <c r="A32" s="18" t="s">
        <v>81</v>
      </c>
      <c r="B32" s="18" t="s">
        <v>77</v>
      </c>
      <c r="C32" s="18">
        <v>0</v>
      </c>
      <c r="D32" s="18">
        <v>23006.53</v>
      </c>
      <c r="E32" s="18">
        <v>0</v>
      </c>
      <c r="F32" s="18">
        <f t="shared" si="2"/>
        <v>23006.53</v>
      </c>
      <c r="G32" s="26">
        <v>23006.53</v>
      </c>
      <c r="H32" s="26">
        <f t="shared" si="3"/>
        <v>100</v>
      </c>
      <c r="I32" s="26">
        <v>23006.53</v>
      </c>
      <c r="J32" s="26">
        <f>I32/(D32+E32)*100</f>
        <v>100</v>
      </c>
      <c r="K32" s="26">
        <f t="shared" si="0"/>
        <v>0</v>
      </c>
      <c r="L32" s="26"/>
      <c r="M32" s="26">
        <f t="shared" si="1"/>
        <v>0</v>
      </c>
      <c r="O32" s="22"/>
    </row>
    <row r="33" spans="1:15" ht="11.25">
      <c r="A33" s="18" t="s">
        <v>82</v>
      </c>
      <c r="B33" s="18" t="s">
        <v>66</v>
      </c>
      <c r="C33" s="18">
        <v>177179.82</v>
      </c>
      <c r="D33" s="18">
        <v>331980.02</v>
      </c>
      <c r="E33" s="18">
        <v>-53040.3</v>
      </c>
      <c r="F33" s="18">
        <f t="shared" si="2"/>
        <v>456119.54000000004</v>
      </c>
      <c r="G33" s="26">
        <v>383833.46</v>
      </c>
      <c r="H33" s="26">
        <f t="shared" si="3"/>
        <v>137.6044472977889</v>
      </c>
      <c r="I33" s="26">
        <v>327613.93</v>
      </c>
      <c r="J33" s="26">
        <f aca="true" t="shared" si="5" ref="J33:J45">I33/(D33+E33)*100</f>
        <v>117.44972354600482</v>
      </c>
      <c r="K33" s="26">
        <f t="shared" si="0"/>
        <v>92804.65000000002</v>
      </c>
      <c r="L33" s="26">
        <v>20518.57</v>
      </c>
      <c r="M33" s="26">
        <f t="shared" si="1"/>
        <v>72286.08000000002</v>
      </c>
      <c r="O33" s="22"/>
    </row>
    <row r="34" spans="1:15" ht="11.25">
      <c r="A34" s="18" t="s">
        <v>83</v>
      </c>
      <c r="B34" s="18" t="s">
        <v>24</v>
      </c>
      <c r="C34" s="18">
        <v>0</v>
      </c>
      <c r="D34" s="18">
        <v>1253.64</v>
      </c>
      <c r="E34" s="18">
        <v>0</v>
      </c>
      <c r="F34" s="18">
        <f t="shared" si="2"/>
        <v>1253.64</v>
      </c>
      <c r="G34" s="26">
        <v>1253.64</v>
      </c>
      <c r="H34" s="26">
        <f t="shared" si="3"/>
        <v>100</v>
      </c>
      <c r="I34" s="26">
        <v>1253.64</v>
      </c>
      <c r="J34" s="26">
        <f t="shared" si="5"/>
        <v>100</v>
      </c>
      <c r="K34" s="26">
        <f t="shared" si="0"/>
        <v>0</v>
      </c>
      <c r="L34" s="26"/>
      <c r="M34" s="26">
        <f t="shared" si="1"/>
        <v>0</v>
      </c>
      <c r="O34" s="22"/>
    </row>
    <row r="35" spans="1:15" ht="11.25">
      <c r="A35" s="18" t="s">
        <v>84</v>
      </c>
      <c r="B35" s="18" t="s">
        <v>25</v>
      </c>
      <c r="C35" s="18">
        <v>22974.68</v>
      </c>
      <c r="D35" s="18">
        <v>174938.11</v>
      </c>
      <c r="E35" s="18">
        <v>2267.08</v>
      </c>
      <c r="F35" s="18">
        <f t="shared" si="2"/>
        <v>200179.86999999997</v>
      </c>
      <c r="G35" s="26">
        <v>169618.17</v>
      </c>
      <c r="H35" s="26">
        <f t="shared" si="3"/>
        <v>95.71851140477321</v>
      </c>
      <c r="I35" s="26">
        <v>150822.19</v>
      </c>
      <c r="J35" s="26">
        <f t="shared" si="5"/>
        <v>85.11160988004924</v>
      </c>
      <c r="K35" s="26">
        <f t="shared" si="0"/>
        <v>43875.309999999954</v>
      </c>
      <c r="L35" s="26">
        <v>13313.61</v>
      </c>
      <c r="M35" s="26">
        <f t="shared" si="1"/>
        <v>30561.699999999953</v>
      </c>
      <c r="O35" s="22"/>
    </row>
    <row r="36" spans="1:15" ht="11.25">
      <c r="A36" s="18" t="s">
        <v>85</v>
      </c>
      <c r="B36" s="18" t="s">
        <v>26</v>
      </c>
      <c r="C36" s="18">
        <v>21370.08</v>
      </c>
      <c r="D36" s="18">
        <v>115833.43</v>
      </c>
      <c r="E36" s="18">
        <v>2424.83</v>
      </c>
      <c r="F36" s="18">
        <f t="shared" si="2"/>
        <v>139628.34</v>
      </c>
      <c r="G36" s="26">
        <v>112613.76</v>
      </c>
      <c r="H36" s="26">
        <f t="shared" si="3"/>
        <v>95.22697188340163</v>
      </c>
      <c r="I36" s="26">
        <v>108695.86</v>
      </c>
      <c r="J36" s="26">
        <f t="shared" si="5"/>
        <v>91.9139686310284</v>
      </c>
      <c r="K36" s="26">
        <f t="shared" si="0"/>
        <v>27690.420000000002</v>
      </c>
      <c r="L36" s="26">
        <v>675.84</v>
      </c>
      <c r="M36" s="26">
        <f t="shared" si="1"/>
        <v>27014.58</v>
      </c>
      <c r="O36" s="22"/>
    </row>
    <row r="37" spans="1:15" ht="11.25">
      <c r="A37" s="18" t="s">
        <v>86</v>
      </c>
      <c r="B37" s="18" t="s">
        <v>67</v>
      </c>
      <c r="C37" s="18">
        <v>0</v>
      </c>
      <c r="D37" s="18">
        <v>0</v>
      </c>
      <c r="E37" s="18">
        <v>0</v>
      </c>
      <c r="F37" s="18">
        <f t="shared" si="2"/>
        <v>0</v>
      </c>
      <c r="G37" s="26">
        <v>0</v>
      </c>
      <c r="H37" s="26" t="e">
        <f t="shared" si="3"/>
        <v>#DIV/0!</v>
      </c>
      <c r="I37" s="26">
        <v>0</v>
      </c>
      <c r="J37" s="26" t="e">
        <f t="shared" si="5"/>
        <v>#DIV/0!</v>
      </c>
      <c r="K37" s="26">
        <f t="shared" si="0"/>
        <v>0</v>
      </c>
      <c r="L37" s="26"/>
      <c r="M37" s="26">
        <f t="shared" si="1"/>
        <v>0</v>
      </c>
      <c r="O37" s="22"/>
    </row>
    <row r="38" spans="1:15" ht="11.25">
      <c r="A38" s="18" t="s">
        <v>87</v>
      </c>
      <c r="B38" s="18" t="s">
        <v>27</v>
      </c>
      <c r="C38" s="18">
        <v>43440.43</v>
      </c>
      <c r="D38" s="18">
        <v>0</v>
      </c>
      <c r="E38" s="18">
        <v>0</v>
      </c>
      <c r="F38" s="18">
        <f t="shared" si="2"/>
        <v>43440.43</v>
      </c>
      <c r="G38" s="26">
        <v>0</v>
      </c>
      <c r="H38" s="26" t="e">
        <f t="shared" si="3"/>
        <v>#DIV/0!</v>
      </c>
      <c r="I38" s="26">
        <v>0</v>
      </c>
      <c r="J38" s="26" t="e">
        <f t="shared" si="5"/>
        <v>#DIV/0!</v>
      </c>
      <c r="K38" s="26">
        <f t="shared" si="0"/>
        <v>43440.43</v>
      </c>
      <c r="L38" s="26"/>
      <c r="M38" s="26">
        <f t="shared" si="1"/>
        <v>43440.43</v>
      </c>
      <c r="O38" s="22"/>
    </row>
    <row r="39" spans="1:15" ht="11.25">
      <c r="A39" s="18" t="s">
        <v>88</v>
      </c>
      <c r="B39" s="18" t="s">
        <v>68</v>
      </c>
      <c r="C39" s="18">
        <v>-6830.68</v>
      </c>
      <c r="D39" s="18">
        <v>0</v>
      </c>
      <c r="E39" s="18">
        <v>0</v>
      </c>
      <c r="F39" s="18">
        <f t="shared" si="2"/>
        <v>-6830.68</v>
      </c>
      <c r="G39" s="26">
        <v>0</v>
      </c>
      <c r="H39" s="26" t="e">
        <f t="shared" si="3"/>
        <v>#DIV/0!</v>
      </c>
      <c r="I39" s="26">
        <v>0</v>
      </c>
      <c r="J39" s="26" t="e">
        <f t="shared" si="5"/>
        <v>#DIV/0!</v>
      </c>
      <c r="K39" s="26">
        <f t="shared" si="0"/>
        <v>0</v>
      </c>
      <c r="L39" s="26">
        <v>6830.68</v>
      </c>
      <c r="M39" s="26">
        <f t="shared" si="1"/>
        <v>-6830.68</v>
      </c>
      <c r="O39" s="22"/>
    </row>
    <row r="40" spans="1:15" ht="11.25">
      <c r="A40" s="18" t="s">
        <v>89</v>
      </c>
      <c r="B40" s="18" t="s">
        <v>28</v>
      </c>
      <c r="C40" s="18">
        <v>0</v>
      </c>
      <c r="D40" s="18">
        <v>2911852.72</v>
      </c>
      <c r="E40" s="18">
        <v>0</v>
      </c>
      <c r="F40" s="18">
        <f t="shared" si="2"/>
        <v>2911852.72</v>
      </c>
      <c r="G40" s="26">
        <v>2911852.72</v>
      </c>
      <c r="H40" s="26">
        <f t="shared" si="3"/>
        <v>100</v>
      </c>
      <c r="I40" s="26">
        <v>2911852.72</v>
      </c>
      <c r="J40" s="26">
        <f t="shared" si="5"/>
        <v>100</v>
      </c>
      <c r="K40" s="26">
        <f t="shared" si="0"/>
        <v>0</v>
      </c>
      <c r="L40" s="26"/>
      <c r="M40" s="26">
        <f t="shared" si="1"/>
        <v>0</v>
      </c>
      <c r="O40" s="22"/>
    </row>
    <row r="41" spans="1:15" ht="11.25">
      <c r="A41" s="18" t="s">
        <v>90</v>
      </c>
      <c r="B41" s="18" t="s">
        <v>78</v>
      </c>
      <c r="C41" s="18">
        <v>0</v>
      </c>
      <c r="D41" s="18">
        <v>0</v>
      </c>
      <c r="E41" s="18"/>
      <c r="F41" s="18">
        <f t="shared" si="2"/>
        <v>0</v>
      </c>
      <c r="G41" s="26"/>
      <c r="H41" s="26" t="e">
        <f t="shared" si="3"/>
        <v>#DIV/0!</v>
      </c>
      <c r="I41" s="26">
        <v>0</v>
      </c>
      <c r="J41" s="26" t="e">
        <f t="shared" si="5"/>
        <v>#DIV/0!</v>
      </c>
      <c r="K41" s="26">
        <f t="shared" si="0"/>
        <v>0</v>
      </c>
      <c r="L41" s="26"/>
      <c r="M41" s="26">
        <f t="shared" si="1"/>
        <v>0</v>
      </c>
      <c r="O41" s="22"/>
    </row>
    <row r="42" spans="1:15" ht="11.25">
      <c r="A42" s="18" t="s">
        <v>91</v>
      </c>
      <c r="B42" s="18" t="s">
        <v>69</v>
      </c>
      <c r="C42" s="18">
        <v>42580.3</v>
      </c>
      <c r="D42" s="18">
        <v>5262380.63</v>
      </c>
      <c r="E42" s="18">
        <v>0</v>
      </c>
      <c r="F42" s="18">
        <f t="shared" si="2"/>
        <v>5304960.93</v>
      </c>
      <c r="G42" s="26">
        <v>5304960.63</v>
      </c>
      <c r="H42" s="26">
        <f t="shared" si="3"/>
        <v>100.80913949396322</v>
      </c>
      <c r="I42" s="26">
        <v>5262380.63</v>
      </c>
      <c r="J42" s="26">
        <f t="shared" si="5"/>
        <v>100</v>
      </c>
      <c r="K42" s="26">
        <f t="shared" si="0"/>
        <v>0.2999999998137355</v>
      </c>
      <c r="L42" s="26">
        <v>0</v>
      </c>
      <c r="M42" s="26">
        <f t="shared" si="1"/>
        <v>0.2999999998137355</v>
      </c>
      <c r="O42" s="22"/>
    </row>
    <row r="43" spans="1:15" ht="11.25">
      <c r="A43" s="18" t="s">
        <v>92</v>
      </c>
      <c r="B43" s="18" t="s">
        <v>70</v>
      </c>
      <c r="C43" s="18">
        <v>0</v>
      </c>
      <c r="D43" s="18">
        <v>8656545.38</v>
      </c>
      <c r="E43" s="18">
        <v>0</v>
      </c>
      <c r="F43" s="18">
        <f t="shared" si="2"/>
        <v>8656545.38</v>
      </c>
      <c r="G43" s="26">
        <v>8656545.38</v>
      </c>
      <c r="H43" s="26">
        <f t="shared" si="3"/>
        <v>100</v>
      </c>
      <c r="I43" s="26">
        <v>8656545.38</v>
      </c>
      <c r="J43" s="26">
        <f t="shared" si="5"/>
        <v>100</v>
      </c>
      <c r="K43" s="26">
        <f t="shared" si="0"/>
        <v>0</v>
      </c>
      <c r="L43" s="26"/>
      <c r="M43" s="26">
        <f t="shared" si="1"/>
        <v>0</v>
      </c>
      <c r="O43" s="22"/>
    </row>
    <row r="44" spans="1:15" ht="12" thickBot="1">
      <c r="A44" s="18" t="s">
        <v>93</v>
      </c>
      <c r="B44" s="18" t="s">
        <v>79</v>
      </c>
      <c r="C44" s="18">
        <v>0</v>
      </c>
      <c r="D44" s="18">
        <v>58980.94</v>
      </c>
      <c r="E44" s="18">
        <v>0</v>
      </c>
      <c r="F44" s="18">
        <f t="shared" si="2"/>
        <v>58980.94</v>
      </c>
      <c r="G44" s="26">
        <v>58980.94</v>
      </c>
      <c r="H44" s="26">
        <f t="shared" si="3"/>
        <v>100</v>
      </c>
      <c r="I44" s="26">
        <v>58980.94</v>
      </c>
      <c r="J44" s="26">
        <f t="shared" si="5"/>
        <v>100</v>
      </c>
      <c r="K44" s="26">
        <f t="shared" si="0"/>
        <v>0</v>
      </c>
      <c r="L44" s="26"/>
      <c r="M44" s="26">
        <f t="shared" si="1"/>
        <v>0</v>
      </c>
      <c r="O44" s="22"/>
    </row>
    <row r="45" spans="1:15" ht="12" thickBot="1">
      <c r="A45" s="4"/>
      <c r="B45" s="23" t="s">
        <v>29</v>
      </c>
      <c r="C45" s="27">
        <f>C11+C12+C13+C15+C21+C22+C23+C24+C25+C26+C27+C28+C29+C30+C31+C32+C33+C34+C35+C36+C37+C38+C41+C39+C42+C43</f>
        <v>5389139.13</v>
      </c>
      <c r="D45" s="27">
        <f>D11+D12+D13+D15+D21+D22+D23+D24+D25+D26+D27+D28+D29+D30+D32+D33+D34+D35+D36+D37+D38+D39+D41+D42+D43+D44+D40+D14+D31</f>
        <v>32342860.820000004</v>
      </c>
      <c r="E45" s="27">
        <f>E11+E12+E13+E15+E21+E22+E23+E24+E25+E26+E27+E28+E29+E30+E32+E33+E34+E35+E36+E37+E38+E39+E41+E42+E43+E44+E40+E14+E31</f>
        <v>68449.51000000001</v>
      </c>
      <c r="F45" s="27">
        <f>F11+F12+F13+F15+F21+F22+F23+F24+F25+F26+F27+F28+F29+F30+F32+F33+F34+F35+F36+F37+F38+F39+F41+F42+F43+F44+F40+F14+F31</f>
        <v>37800449.46</v>
      </c>
      <c r="G45" s="27">
        <f>G11+G12+G13+G15+G21+G22+G23+G24+G25+G26+G27+G28+G29+G30+G32+G33+G34+G35+G36+G37+G38+G39+G41+G42+G43+G44+G40+G14+G31</f>
        <v>33722712.00000001</v>
      </c>
      <c r="H45" s="27">
        <f t="shared" si="3"/>
        <v>104.04612358046556</v>
      </c>
      <c r="I45" s="27">
        <f>I11+I12+I13+I15+I21+I22+I23+I24+I25+I26+I27+I28+I29+I30+I32+I33+I34+I35+I36+I37+I38+I39+I41+I42+I43+I44+I40+I14+I31</f>
        <v>28087340.099999998</v>
      </c>
      <c r="J45" s="27">
        <f t="shared" si="5"/>
        <v>86.65906997904455</v>
      </c>
      <c r="K45" s="27">
        <f t="shared" si="0"/>
        <v>4824123.339999993</v>
      </c>
      <c r="L45" s="27">
        <f>L11+L12+L13+L15+L21+L22+L23+L24+L25+L26+L27+L28+L29+L30+L32+L33+L34+L35+L36+L37+L38+L39+L41+L42+L43+L44+L40+L14+L31</f>
        <v>746385.8799999999</v>
      </c>
      <c r="M45" s="27">
        <f t="shared" si="1"/>
        <v>4077737.4599999934</v>
      </c>
      <c r="O45" s="22"/>
    </row>
    <row r="46" spans="1:6" ht="11.25">
      <c r="A46" s="2"/>
      <c r="B46" s="2"/>
      <c r="C46" s="2"/>
      <c r="F46" s="22"/>
    </row>
    <row r="47" spans="1:10" ht="11.25">
      <c r="A47" s="2"/>
      <c r="B47" s="2"/>
      <c r="C47" s="25"/>
      <c r="H47" s="2"/>
      <c r="I47" s="28"/>
      <c r="J47" s="2"/>
    </row>
    <row r="48" spans="1:3" ht="11.25">
      <c r="A48" s="2"/>
      <c r="B48" s="2"/>
      <c r="C48" s="2"/>
    </row>
    <row r="49" spans="1:3" ht="11.25">
      <c r="A49" s="2"/>
      <c r="B49" s="2"/>
      <c r="C49" s="2"/>
    </row>
    <row r="50" spans="1:3" ht="11.25">
      <c r="A50" s="2"/>
      <c r="B50" s="2"/>
      <c r="C50" s="2"/>
    </row>
    <row r="51" spans="1:3" ht="11.25">
      <c r="A51" s="2"/>
      <c r="B51" s="2"/>
      <c r="C51" s="2"/>
    </row>
  </sheetData>
  <sheetProtection/>
  <printOptions/>
  <pageMargins left="0.37" right="0.5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krk</dc:creator>
  <cp:keywords/>
  <dc:description/>
  <cp:lastModifiedBy>citezrg</cp:lastModifiedBy>
  <cp:lastPrinted>2012-05-09T12:18:05Z</cp:lastPrinted>
  <dcterms:created xsi:type="dcterms:W3CDTF">2008-02-22T09:42:51Z</dcterms:created>
  <dcterms:modified xsi:type="dcterms:W3CDTF">2013-01-24T18:27:04Z</dcterms:modified>
  <cp:category/>
  <cp:version/>
  <cp:contentType/>
  <cp:contentStatus/>
</cp:coreProperties>
</file>